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103F9797-4C25-46C4-A7A1-021C654C0267}" xr6:coauthVersionLast="41" xr6:coauthVersionMax="41" xr10:uidLastSave="{00000000-0000-0000-0000-000000000000}"/>
  <bookViews>
    <workbookView xWindow="-110" yWindow="-110" windowWidth="19420" windowHeight="10420" tabRatio="556" activeTab="3" xr2:uid="{00000000-000D-0000-FFFF-FFFF00000000}"/>
  </bookViews>
  <sheets>
    <sheet name="利用法" sheetId="18" r:id="rId1"/>
    <sheet name="講師謝金入力" sheetId="15" r:id="rId2"/>
    <sheet name="交通費入力" sheetId="19" r:id="rId3"/>
    <sheet name="領収書" sheetId="17" r:id="rId4"/>
  </sheets>
  <externalReferences>
    <externalReference r:id="rId5"/>
    <externalReference r:id="rId6"/>
  </externalReferences>
  <definedNames>
    <definedName name="_xlnm.Database">#REF!</definedName>
    <definedName name="_xlnm.Print_Area" localSheetId="1">講師謝金入力!$D$1:$AB$4</definedName>
    <definedName name="_xlnm.Print_Area" localSheetId="3">領収書!$D$3:$S$54</definedName>
    <definedName name="_xlnm.Recorder">#REF!</definedName>
    <definedName name="給与所得">[1]テーブル!$E$4:$I$14</definedName>
    <definedName name="旧契約分">[1]テンプレート!$A$161:$C$164</definedName>
    <definedName name="月">[1]テーブル!$P$3:$P$14</definedName>
    <definedName name="月額表">[1]テーブル!$C$30:$L$366</definedName>
    <definedName name="支出月入力欄">'[2]内訳書（例月分）'!$H$1</definedName>
    <definedName name="氏名">#REF!</definedName>
    <definedName name="社員名リスト">[1]社員名簿!$E$3:$E$152</definedName>
    <definedName name="社員名簿領域">[1]社員名簿!$D$3:$N$152</definedName>
    <definedName name="集計表">[1]集計!$C$4:$N$16</definedName>
    <definedName name="賞与税率">[1]賞与!$C$4:$C$22</definedName>
    <definedName name="賞与扶養家族">[1]賞与!$D$3:$K$3</definedName>
    <definedName name="新契約分">[1]テンプレート!$A$166:$C$169</definedName>
    <definedName name="性別">[1]テーブル!$N$7:$N$8</definedName>
    <definedName name="整理番号">#REF!</definedName>
    <definedName name="生保">#REF!</definedName>
    <definedName name="税額１７６万円">[1]テーブル!$C$372:$L$373</definedName>
    <definedName name="税額表">[1]テーブル!$A$4:$C$9</definedName>
    <definedName name="地震保険">#REF!</definedName>
    <definedName name="徴収票元データ">#REF!</definedName>
    <definedName name="年末調整を">[1]テーブル!$N$3:$N$4</definedName>
    <definedName name="配偶者所得">#REF!</definedName>
    <definedName name="配偶者特別控除">[1]テーブル!$K$2:$L$12</definedName>
    <definedName name="戻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7" l="1"/>
  <c r="E52" i="17" l="1"/>
  <c r="H36" i="17"/>
  <c r="H12" i="17"/>
  <c r="J45" i="17" l="1"/>
  <c r="J43" i="17"/>
  <c r="L38" i="17"/>
  <c r="R33" i="17"/>
  <c r="Q33" i="17"/>
  <c r="P33" i="17"/>
  <c r="N33" i="17"/>
  <c r="Q53" i="19"/>
  <c r="P53" i="19"/>
  <c r="O53" i="19"/>
  <c r="Q52" i="19"/>
  <c r="P52" i="19"/>
  <c r="O52" i="19"/>
  <c r="Q51" i="19"/>
  <c r="P51" i="19"/>
  <c r="O51" i="19"/>
  <c r="Q50" i="19"/>
  <c r="P50" i="19"/>
  <c r="O50" i="19"/>
  <c r="Q49" i="19"/>
  <c r="P49" i="19"/>
  <c r="O49" i="19"/>
  <c r="Q48" i="19"/>
  <c r="P48" i="19"/>
  <c r="O48" i="19"/>
  <c r="Q47" i="19"/>
  <c r="P47" i="19"/>
  <c r="O47" i="19"/>
  <c r="Q46" i="19"/>
  <c r="P46" i="19"/>
  <c r="O46" i="19"/>
  <c r="Q45" i="19"/>
  <c r="P45" i="19"/>
  <c r="O45" i="19"/>
  <c r="Q44" i="19"/>
  <c r="P44" i="19"/>
  <c r="O44" i="19"/>
  <c r="Q43" i="19"/>
  <c r="P43" i="19"/>
  <c r="O43" i="19"/>
  <c r="Q42" i="19"/>
  <c r="P42" i="19"/>
  <c r="O42" i="19"/>
  <c r="Q41" i="19"/>
  <c r="P41" i="19"/>
  <c r="O41" i="19"/>
  <c r="Q40" i="19"/>
  <c r="P40" i="19"/>
  <c r="O40" i="19"/>
  <c r="Q39" i="19"/>
  <c r="P39" i="19"/>
  <c r="O39" i="19"/>
  <c r="Q38" i="19"/>
  <c r="P38" i="19"/>
  <c r="O38" i="19"/>
  <c r="Q37" i="19"/>
  <c r="P37" i="19"/>
  <c r="O37" i="19"/>
  <c r="Q36" i="19"/>
  <c r="P36" i="19"/>
  <c r="O36" i="19"/>
  <c r="Q35" i="19"/>
  <c r="P35" i="19"/>
  <c r="O35" i="19"/>
  <c r="Q34" i="19"/>
  <c r="P34" i="19"/>
  <c r="O34" i="19"/>
  <c r="Q33" i="19"/>
  <c r="P33" i="19"/>
  <c r="O33" i="19"/>
  <c r="Q32" i="19"/>
  <c r="P32" i="19"/>
  <c r="O32" i="19"/>
  <c r="Q31" i="19"/>
  <c r="P31" i="19"/>
  <c r="O31" i="19"/>
  <c r="Q30" i="19"/>
  <c r="P30" i="19"/>
  <c r="O30" i="19"/>
  <c r="Q29" i="19"/>
  <c r="P29" i="19"/>
  <c r="O29" i="19"/>
  <c r="Q28" i="19"/>
  <c r="P28" i="19"/>
  <c r="O28" i="19"/>
  <c r="Q27" i="19"/>
  <c r="P27" i="19"/>
  <c r="O27" i="19"/>
  <c r="Q26" i="19"/>
  <c r="P26" i="19"/>
  <c r="O26" i="19"/>
  <c r="Q25" i="19"/>
  <c r="P25" i="19"/>
  <c r="O25" i="19"/>
  <c r="Q24" i="19"/>
  <c r="P24" i="19"/>
  <c r="O24" i="19"/>
  <c r="Q23" i="19"/>
  <c r="P23" i="19"/>
  <c r="O23" i="19"/>
  <c r="Q22" i="19"/>
  <c r="P22" i="19"/>
  <c r="O22" i="19"/>
  <c r="Q21" i="19"/>
  <c r="P21" i="19"/>
  <c r="O21" i="19"/>
  <c r="Q20" i="19"/>
  <c r="P20" i="19"/>
  <c r="O20" i="19"/>
  <c r="Q19" i="19"/>
  <c r="P19" i="19"/>
  <c r="O19" i="19"/>
  <c r="Q18" i="19"/>
  <c r="P18" i="19"/>
  <c r="O18" i="19"/>
  <c r="Q17" i="19"/>
  <c r="P17" i="19"/>
  <c r="O17" i="19"/>
  <c r="Q16" i="19"/>
  <c r="P16" i="19"/>
  <c r="O16" i="19"/>
  <c r="Q15" i="19"/>
  <c r="P15" i="19"/>
  <c r="O15" i="19"/>
  <c r="Q14" i="19"/>
  <c r="P14" i="19"/>
  <c r="O14" i="19"/>
  <c r="Q13" i="19"/>
  <c r="P13" i="19"/>
  <c r="O13" i="19"/>
  <c r="Q12" i="19"/>
  <c r="P12" i="19"/>
  <c r="O12" i="19"/>
  <c r="Q11" i="19"/>
  <c r="P11" i="19"/>
  <c r="O11" i="19"/>
  <c r="Q10" i="19"/>
  <c r="P10" i="19"/>
  <c r="O10" i="19"/>
  <c r="Q9" i="19"/>
  <c r="P9" i="19"/>
  <c r="O9" i="19"/>
  <c r="Q8" i="19"/>
  <c r="P8" i="19"/>
  <c r="O8" i="19"/>
  <c r="Q7" i="19"/>
  <c r="P7" i="19"/>
  <c r="O7" i="19"/>
  <c r="Q6" i="19"/>
  <c r="P6" i="19"/>
  <c r="O6" i="19"/>
  <c r="O5" i="19"/>
  <c r="P5" i="19"/>
  <c r="Q5" i="19"/>
  <c r="H53" i="19"/>
  <c r="G53" i="19"/>
  <c r="F53" i="19"/>
  <c r="M53" i="19" s="1"/>
  <c r="E53" i="19"/>
  <c r="H52" i="19"/>
  <c r="G52" i="19"/>
  <c r="F52" i="19"/>
  <c r="M52" i="19" s="1"/>
  <c r="E52" i="19"/>
  <c r="H51" i="19"/>
  <c r="G51" i="19"/>
  <c r="F51" i="19"/>
  <c r="M51" i="19" s="1"/>
  <c r="E51" i="19"/>
  <c r="H50" i="19"/>
  <c r="G50" i="19"/>
  <c r="F50" i="19"/>
  <c r="M50" i="19" s="1"/>
  <c r="E50" i="19"/>
  <c r="H49" i="19"/>
  <c r="G49" i="19"/>
  <c r="F49" i="19"/>
  <c r="M49" i="19" s="1"/>
  <c r="E49" i="19"/>
  <c r="H48" i="19"/>
  <c r="G48" i="19"/>
  <c r="F48" i="19"/>
  <c r="M48" i="19" s="1"/>
  <c r="E48" i="19"/>
  <c r="H47" i="19"/>
  <c r="G47" i="19"/>
  <c r="F47" i="19"/>
  <c r="M47" i="19" s="1"/>
  <c r="E47" i="19"/>
  <c r="H46" i="19"/>
  <c r="G46" i="19"/>
  <c r="F46" i="19"/>
  <c r="M46" i="19" s="1"/>
  <c r="E46" i="19"/>
  <c r="H45" i="19"/>
  <c r="G45" i="19"/>
  <c r="F45" i="19"/>
  <c r="M45" i="19" s="1"/>
  <c r="E45" i="19"/>
  <c r="H44" i="19"/>
  <c r="G44" i="19"/>
  <c r="F44" i="19"/>
  <c r="M44" i="19" s="1"/>
  <c r="E44" i="19"/>
  <c r="H43" i="19"/>
  <c r="G43" i="19"/>
  <c r="F43" i="19"/>
  <c r="M43" i="19" s="1"/>
  <c r="E43" i="19"/>
  <c r="H42" i="19"/>
  <c r="G42" i="19"/>
  <c r="F42" i="19"/>
  <c r="M42" i="19" s="1"/>
  <c r="E42" i="19"/>
  <c r="H41" i="19"/>
  <c r="G41" i="19"/>
  <c r="F41" i="19"/>
  <c r="M41" i="19" s="1"/>
  <c r="E41" i="19"/>
  <c r="H40" i="19"/>
  <c r="G40" i="19"/>
  <c r="F40" i="19"/>
  <c r="M40" i="19" s="1"/>
  <c r="E40" i="19"/>
  <c r="H39" i="19"/>
  <c r="G39" i="19"/>
  <c r="F39" i="19"/>
  <c r="M39" i="19" s="1"/>
  <c r="E39" i="19"/>
  <c r="H38" i="19"/>
  <c r="G38" i="19"/>
  <c r="F38" i="19"/>
  <c r="M38" i="19" s="1"/>
  <c r="E38" i="19"/>
  <c r="H37" i="19"/>
  <c r="G37" i="19"/>
  <c r="F37" i="19"/>
  <c r="M37" i="19" s="1"/>
  <c r="E37" i="19"/>
  <c r="H36" i="19"/>
  <c r="G36" i="19"/>
  <c r="F36" i="19"/>
  <c r="M36" i="19" s="1"/>
  <c r="E36" i="19"/>
  <c r="H35" i="19"/>
  <c r="G35" i="19"/>
  <c r="F35" i="19"/>
  <c r="M35" i="19" s="1"/>
  <c r="E35" i="19"/>
  <c r="H34" i="19"/>
  <c r="G34" i="19"/>
  <c r="F34" i="19"/>
  <c r="M34" i="19" s="1"/>
  <c r="E34" i="19"/>
  <c r="H33" i="19"/>
  <c r="G33" i="19"/>
  <c r="F33" i="19"/>
  <c r="M33" i="19" s="1"/>
  <c r="E33" i="19"/>
  <c r="H32" i="19"/>
  <c r="G32" i="19"/>
  <c r="F32" i="19"/>
  <c r="M32" i="19" s="1"/>
  <c r="E32" i="19"/>
  <c r="H31" i="19"/>
  <c r="G31" i="19"/>
  <c r="F31" i="19"/>
  <c r="M31" i="19" s="1"/>
  <c r="E31" i="19"/>
  <c r="H30" i="19"/>
  <c r="G30" i="19"/>
  <c r="F30" i="19"/>
  <c r="M30" i="19" s="1"/>
  <c r="E30" i="19"/>
  <c r="H29" i="19"/>
  <c r="G29" i="19"/>
  <c r="F29" i="19"/>
  <c r="M29" i="19" s="1"/>
  <c r="E29" i="19"/>
  <c r="H28" i="19"/>
  <c r="G28" i="19"/>
  <c r="F28" i="19"/>
  <c r="M28" i="19" s="1"/>
  <c r="E28" i="19"/>
  <c r="H27" i="19"/>
  <c r="G27" i="19"/>
  <c r="F27" i="19"/>
  <c r="M27" i="19" s="1"/>
  <c r="E27" i="19"/>
  <c r="H26" i="19"/>
  <c r="G26" i="19"/>
  <c r="F26" i="19"/>
  <c r="M26" i="19" s="1"/>
  <c r="E26" i="19"/>
  <c r="H25" i="19"/>
  <c r="G25" i="19"/>
  <c r="F25" i="19"/>
  <c r="M25" i="19" s="1"/>
  <c r="E25" i="19"/>
  <c r="H24" i="19"/>
  <c r="G24" i="19"/>
  <c r="F24" i="19"/>
  <c r="M24" i="19" s="1"/>
  <c r="E24" i="19"/>
  <c r="H23" i="19"/>
  <c r="G23" i="19"/>
  <c r="F23" i="19"/>
  <c r="M23" i="19" s="1"/>
  <c r="E23" i="19"/>
  <c r="H22" i="19"/>
  <c r="G22" i="19"/>
  <c r="F22" i="19"/>
  <c r="M22" i="19" s="1"/>
  <c r="E22" i="19"/>
  <c r="H21" i="19"/>
  <c r="G21" i="19"/>
  <c r="F21" i="19"/>
  <c r="M21" i="19" s="1"/>
  <c r="E21" i="19"/>
  <c r="H20" i="19"/>
  <c r="G20" i="19"/>
  <c r="F20" i="19"/>
  <c r="M20" i="19" s="1"/>
  <c r="E20" i="19"/>
  <c r="H19" i="19"/>
  <c r="G19" i="19"/>
  <c r="F19" i="19"/>
  <c r="M19" i="19" s="1"/>
  <c r="E19" i="19"/>
  <c r="H18" i="19"/>
  <c r="G18" i="19"/>
  <c r="F18" i="19"/>
  <c r="M18" i="19" s="1"/>
  <c r="E18" i="19"/>
  <c r="H17" i="19"/>
  <c r="G17" i="19"/>
  <c r="F17" i="19"/>
  <c r="M17" i="19" s="1"/>
  <c r="E17" i="19"/>
  <c r="H16" i="19"/>
  <c r="G16" i="19"/>
  <c r="F16" i="19"/>
  <c r="M16" i="19" s="1"/>
  <c r="E16" i="19"/>
  <c r="H15" i="19"/>
  <c r="G15" i="19"/>
  <c r="F15" i="19"/>
  <c r="M15" i="19" s="1"/>
  <c r="E15" i="19"/>
  <c r="H14" i="19"/>
  <c r="G14" i="19"/>
  <c r="F14" i="19"/>
  <c r="M14" i="19" s="1"/>
  <c r="E14" i="19"/>
  <c r="H13" i="19"/>
  <c r="G13" i="19"/>
  <c r="F13" i="19"/>
  <c r="M13" i="19" s="1"/>
  <c r="E13" i="19"/>
  <c r="H12" i="19"/>
  <c r="G12" i="19"/>
  <c r="F12" i="19"/>
  <c r="M12" i="19" s="1"/>
  <c r="E12" i="19"/>
  <c r="H11" i="19"/>
  <c r="G11" i="19"/>
  <c r="F11" i="19"/>
  <c r="M11" i="19" s="1"/>
  <c r="E11" i="19"/>
  <c r="H10" i="19"/>
  <c r="G10" i="19"/>
  <c r="F10" i="19"/>
  <c r="M10" i="19" s="1"/>
  <c r="E10" i="19"/>
  <c r="H9" i="19"/>
  <c r="G9" i="19"/>
  <c r="F9" i="19"/>
  <c r="M9" i="19" s="1"/>
  <c r="E9" i="19"/>
  <c r="H8" i="19"/>
  <c r="G8" i="19"/>
  <c r="F8" i="19"/>
  <c r="M8" i="19" s="1"/>
  <c r="E8" i="19"/>
  <c r="H7" i="19"/>
  <c r="G7" i="19"/>
  <c r="F7" i="19"/>
  <c r="M7" i="19" s="1"/>
  <c r="E7" i="19"/>
  <c r="H6" i="19"/>
  <c r="G6" i="19"/>
  <c r="F6" i="19"/>
  <c r="M6" i="19" s="1"/>
  <c r="E6" i="19"/>
  <c r="H5" i="19"/>
  <c r="G5" i="19"/>
  <c r="F5" i="19"/>
  <c r="M5" i="19" s="1"/>
  <c r="E5" i="19"/>
  <c r="M4" i="19"/>
  <c r="O4" i="19" s="1"/>
  <c r="P4" i="19" s="1"/>
  <c r="H52" i="17" s="1"/>
  <c r="H4" i="19"/>
  <c r="G4" i="19"/>
  <c r="F4" i="19"/>
  <c r="E4" i="19"/>
  <c r="X53" i="19"/>
  <c r="V53" i="19"/>
  <c r="Z53" i="19" s="1"/>
  <c r="X52" i="19"/>
  <c r="V52" i="19"/>
  <c r="Z52" i="19" s="1"/>
  <c r="Z51" i="19"/>
  <c r="X51" i="19"/>
  <c r="V51" i="19"/>
  <c r="X50" i="19"/>
  <c r="V50" i="19"/>
  <c r="Z50" i="19" s="1"/>
  <c r="X49" i="19"/>
  <c r="V49" i="19"/>
  <c r="Z49" i="19" s="1"/>
  <c r="X48" i="19"/>
  <c r="V48" i="19"/>
  <c r="Z48" i="19" s="1"/>
  <c r="X47" i="19"/>
  <c r="V47" i="19"/>
  <c r="Z47" i="19" s="1"/>
  <c r="X46" i="19"/>
  <c r="V46" i="19"/>
  <c r="Z46" i="19" s="1"/>
  <c r="X45" i="19"/>
  <c r="V45" i="19"/>
  <c r="Z45" i="19" s="1"/>
  <c r="X44" i="19"/>
  <c r="V44" i="19"/>
  <c r="Z44" i="19" s="1"/>
  <c r="X43" i="19"/>
  <c r="V43" i="19"/>
  <c r="Z43" i="19" s="1"/>
  <c r="X42" i="19"/>
  <c r="V42" i="19"/>
  <c r="Z42" i="19" s="1"/>
  <c r="X41" i="19"/>
  <c r="V41" i="19"/>
  <c r="Z41" i="19" s="1"/>
  <c r="X40" i="19"/>
  <c r="V40" i="19"/>
  <c r="Z40" i="19" s="1"/>
  <c r="X39" i="19"/>
  <c r="V39" i="19"/>
  <c r="Z39" i="19" s="1"/>
  <c r="X38" i="19"/>
  <c r="V38" i="19"/>
  <c r="Z38" i="19" s="1"/>
  <c r="X37" i="19"/>
  <c r="V37" i="19"/>
  <c r="Z37" i="19" s="1"/>
  <c r="Z36" i="19"/>
  <c r="X36" i="19"/>
  <c r="V36" i="19"/>
  <c r="Z35" i="19"/>
  <c r="X35" i="19"/>
  <c r="V35" i="19"/>
  <c r="X34" i="19"/>
  <c r="V34" i="19"/>
  <c r="Z34" i="19" s="1"/>
  <c r="X33" i="19"/>
  <c r="V33" i="19"/>
  <c r="Z33" i="19" s="1"/>
  <c r="X32" i="19"/>
  <c r="V32" i="19"/>
  <c r="Z32" i="19" s="1"/>
  <c r="X31" i="19"/>
  <c r="V31" i="19"/>
  <c r="Z31" i="19" s="1"/>
  <c r="X30" i="19"/>
  <c r="V30" i="19"/>
  <c r="Z30" i="19" s="1"/>
  <c r="X29" i="19"/>
  <c r="V29" i="19"/>
  <c r="Z29" i="19" s="1"/>
  <c r="X28" i="19"/>
  <c r="V28" i="19"/>
  <c r="Z28" i="19" s="1"/>
  <c r="X27" i="19"/>
  <c r="V27" i="19"/>
  <c r="Z27" i="19" s="1"/>
  <c r="X26" i="19"/>
  <c r="V26" i="19"/>
  <c r="Z26" i="19" s="1"/>
  <c r="X25" i="19"/>
  <c r="V25" i="19"/>
  <c r="Z25" i="19" s="1"/>
  <c r="X24" i="19"/>
  <c r="V24" i="19"/>
  <c r="Z24" i="19" s="1"/>
  <c r="X23" i="19"/>
  <c r="V23" i="19"/>
  <c r="Z23" i="19" s="1"/>
  <c r="X22" i="19"/>
  <c r="V22" i="19"/>
  <c r="Z22" i="19" s="1"/>
  <c r="X21" i="19"/>
  <c r="V21" i="19"/>
  <c r="Z21" i="19" s="1"/>
  <c r="X20" i="19"/>
  <c r="V20" i="19"/>
  <c r="Z20" i="19" s="1"/>
  <c r="X19" i="19"/>
  <c r="V19" i="19"/>
  <c r="Z19" i="19" s="1"/>
  <c r="X18" i="19"/>
  <c r="V18" i="19"/>
  <c r="Z18" i="19" s="1"/>
  <c r="X17" i="19"/>
  <c r="V17" i="19"/>
  <c r="Z17" i="19" s="1"/>
  <c r="X16" i="19"/>
  <c r="V16" i="19"/>
  <c r="Z16" i="19" s="1"/>
  <c r="X15" i="19"/>
  <c r="V15" i="19"/>
  <c r="Z15" i="19" s="1"/>
  <c r="X14" i="19"/>
  <c r="V14" i="19"/>
  <c r="Z14" i="19" s="1"/>
  <c r="X13" i="19"/>
  <c r="V13" i="19"/>
  <c r="Z13" i="19" s="1"/>
  <c r="Z12" i="19"/>
  <c r="X12" i="19"/>
  <c r="V12" i="19"/>
  <c r="X11" i="19"/>
  <c r="V11" i="19"/>
  <c r="Z11" i="19" s="1"/>
  <c r="X10" i="19"/>
  <c r="V10" i="19"/>
  <c r="Z10" i="19" s="1"/>
  <c r="X9" i="19"/>
  <c r="V9" i="19"/>
  <c r="Z9" i="19" s="1"/>
  <c r="X8" i="19"/>
  <c r="V8" i="19"/>
  <c r="Z8" i="19" s="1"/>
  <c r="X7" i="19"/>
  <c r="V7" i="19"/>
  <c r="Z7" i="19" s="1"/>
  <c r="X6" i="19"/>
  <c r="V6" i="19"/>
  <c r="Z6" i="19" s="1"/>
  <c r="X5" i="19"/>
  <c r="V5" i="19"/>
  <c r="Z5" i="19" s="1"/>
  <c r="X4" i="19"/>
  <c r="V4" i="19"/>
  <c r="Z4" i="19" s="1"/>
  <c r="Z3" i="19"/>
  <c r="V3" i="19"/>
  <c r="E25" i="17"/>
  <c r="J19" i="17"/>
  <c r="J17" i="17"/>
  <c r="Q7" i="17"/>
  <c r="N7" i="17"/>
  <c r="F34" i="17"/>
  <c r="Q4" i="19" l="1"/>
  <c r="J52" i="17" s="1"/>
  <c r="J25" i="17"/>
  <c r="H25" i="17"/>
  <c r="W53" i="15" l="1"/>
  <c r="U53" i="15"/>
  <c r="W52" i="15"/>
  <c r="U52" i="15"/>
  <c r="W51" i="15"/>
  <c r="U51" i="15"/>
  <c r="W50" i="15"/>
  <c r="U50" i="15"/>
  <c r="W49" i="15"/>
  <c r="U49" i="15"/>
  <c r="W48" i="15"/>
  <c r="U48" i="15"/>
  <c r="W47" i="15"/>
  <c r="U47" i="15"/>
  <c r="W46" i="15"/>
  <c r="U46" i="15"/>
  <c r="W45" i="15"/>
  <c r="U45" i="15"/>
  <c r="W44" i="15"/>
  <c r="U44" i="15"/>
  <c r="W43" i="15"/>
  <c r="U43" i="15"/>
  <c r="W42" i="15"/>
  <c r="U42" i="15"/>
  <c r="W41" i="15"/>
  <c r="U41" i="15"/>
  <c r="W40" i="15"/>
  <c r="U40" i="15"/>
  <c r="W39" i="15"/>
  <c r="U39" i="15"/>
  <c r="W38" i="15"/>
  <c r="U38" i="15"/>
  <c r="W37" i="15"/>
  <c r="U37" i="15"/>
  <c r="W36" i="15"/>
  <c r="U36" i="15"/>
  <c r="W35" i="15"/>
  <c r="U35" i="15"/>
  <c r="W34" i="15"/>
  <c r="U34" i="15"/>
  <c r="W33" i="15"/>
  <c r="U33" i="15"/>
  <c r="W32" i="15"/>
  <c r="U32" i="15"/>
  <c r="W31" i="15"/>
  <c r="U31" i="15"/>
  <c r="W30" i="15"/>
  <c r="U30" i="15"/>
  <c r="W29" i="15"/>
  <c r="U29" i="15"/>
  <c r="W28" i="15"/>
  <c r="U28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21" i="15"/>
  <c r="U21" i="15"/>
  <c r="W20" i="15"/>
  <c r="U20" i="15"/>
  <c r="W19" i="15"/>
  <c r="U19" i="15"/>
  <c r="W18" i="15"/>
  <c r="U18" i="15"/>
  <c r="W17" i="15"/>
  <c r="U17" i="15"/>
  <c r="W16" i="15"/>
  <c r="U16" i="15"/>
  <c r="W15" i="15"/>
  <c r="U15" i="15"/>
  <c r="W14" i="15"/>
  <c r="U14" i="15"/>
  <c r="W13" i="15"/>
  <c r="U13" i="15"/>
  <c r="W12" i="15"/>
  <c r="U12" i="15"/>
  <c r="W11" i="15"/>
  <c r="U11" i="15"/>
  <c r="W10" i="15"/>
  <c r="U10" i="15"/>
  <c r="W9" i="15"/>
  <c r="U9" i="15"/>
  <c r="W8" i="15"/>
  <c r="U8" i="15"/>
  <c r="W7" i="15"/>
  <c r="U7" i="15"/>
  <c r="W6" i="15"/>
  <c r="U6" i="15"/>
  <c r="W5" i="15"/>
  <c r="U5" i="15"/>
  <c r="U4" i="15"/>
  <c r="W4" i="15"/>
  <c r="R7" i="17"/>
  <c r="P7" i="17"/>
  <c r="Y3" i="15" l="1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U3" i="15"/>
  <c r="Y4" i="15"/>
  <c r="L5" i="15" l="1"/>
  <c r="N5" i="15" s="1"/>
  <c r="O5" i="15" s="1"/>
  <c r="L6" i="15"/>
  <c r="N6" i="15" s="1"/>
  <c r="O6" i="15" s="1"/>
  <c r="L7" i="15"/>
  <c r="N7" i="15"/>
  <c r="O7" i="15" s="1"/>
  <c r="L8" i="15"/>
  <c r="N8" i="15" s="1"/>
  <c r="L9" i="15"/>
  <c r="N9" i="15" s="1"/>
  <c r="O9" i="15" s="1"/>
  <c r="L10" i="15"/>
  <c r="N10" i="15" s="1"/>
  <c r="O10" i="15" s="1"/>
  <c r="L11" i="15"/>
  <c r="N11" i="15" s="1"/>
  <c r="O11" i="15" s="1"/>
  <c r="L12" i="15"/>
  <c r="N12" i="15" s="1"/>
  <c r="O12" i="15" s="1"/>
  <c r="L13" i="15"/>
  <c r="N13" i="15" s="1"/>
  <c r="O13" i="15" s="1"/>
  <c r="L14" i="15"/>
  <c r="N14" i="15" s="1"/>
  <c r="O14" i="15" s="1"/>
  <c r="L15" i="15"/>
  <c r="N15" i="15"/>
  <c r="O15" i="15" s="1"/>
  <c r="L16" i="15"/>
  <c r="N16" i="15" s="1"/>
  <c r="O16" i="15" s="1"/>
  <c r="L17" i="15"/>
  <c r="N17" i="15" s="1"/>
  <c r="O17" i="15" s="1"/>
  <c r="L18" i="15"/>
  <c r="N18" i="15" s="1"/>
  <c r="O18" i="15" s="1"/>
  <c r="L19" i="15"/>
  <c r="N19" i="15" s="1"/>
  <c r="O19" i="15" s="1"/>
  <c r="L20" i="15"/>
  <c r="N20" i="15" s="1"/>
  <c r="O20" i="15" s="1"/>
  <c r="L21" i="15"/>
  <c r="N21" i="15" s="1"/>
  <c r="O21" i="15" s="1"/>
  <c r="L22" i="15"/>
  <c r="N22" i="15" s="1"/>
  <c r="O22" i="15" s="1"/>
  <c r="L23" i="15"/>
  <c r="N23" i="15"/>
  <c r="O23" i="15" s="1"/>
  <c r="L24" i="15"/>
  <c r="N24" i="15" s="1"/>
  <c r="O24" i="15" s="1"/>
  <c r="L25" i="15"/>
  <c r="N25" i="15" s="1"/>
  <c r="O25" i="15" s="1"/>
  <c r="L26" i="15"/>
  <c r="N26" i="15" s="1"/>
  <c r="O26" i="15" s="1"/>
  <c r="L27" i="15"/>
  <c r="N27" i="15" s="1"/>
  <c r="O27" i="15" s="1"/>
  <c r="L28" i="15"/>
  <c r="N28" i="15" s="1"/>
  <c r="O28" i="15" s="1"/>
  <c r="L29" i="15"/>
  <c r="N29" i="15" s="1"/>
  <c r="O29" i="15" s="1"/>
  <c r="L30" i="15"/>
  <c r="N30" i="15" s="1"/>
  <c r="O30" i="15" s="1"/>
  <c r="L31" i="15"/>
  <c r="N31" i="15"/>
  <c r="O31" i="15" s="1"/>
  <c r="L32" i="15"/>
  <c r="N32" i="15" s="1"/>
  <c r="O32" i="15" s="1"/>
  <c r="L33" i="15"/>
  <c r="N33" i="15" s="1"/>
  <c r="O33" i="15" s="1"/>
  <c r="L34" i="15"/>
  <c r="N34" i="15" s="1"/>
  <c r="O34" i="15" s="1"/>
  <c r="L35" i="15"/>
  <c r="N35" i="15" s="1"/>
  <c r="O35" i="15" s="1"/>
  <c r="L36" i="15"/>
  <c r="N36" i="15" s="1"/>
  <c r="O36" i="15" s="1"/>
  <c r="L37" i="15"/>
  <c r="N37" i="15" s="1"/>
  <c r="O37" i="15" s="1"/>
  <c r="L38" i="15"/>
  <c r="N38" i="15" s="1"/>
  <c r="O38" i="15" s="1"/>
  <c r="L39" i="15"/>
  <c r="N39" i="15"/>
  <c r="O39" i="15" s="1"/>
  <c r="L40" i="15"/>
  <c r="N40" i="15" s="1"/>
  <c r="O40" i="15" s="1"/>
  <c r="L41" i="15"/>
  <c r="N41" i="15" s="1"/>
  <c r="O41" i="15" s="1"/>
  <c r="L42" i="15"/>
  <c r="N42" i="15" s="1"/>
  <c r="O42" i="15" s="1"/>
  <c r="L43" i="15"/>
  <c r="N43" i="15" s="1"/>
  <c r="O43" i="15" s="1"/>
  <c r="L44" i="15"/>
  <c r="N44" i="15" s="1"/>
  <c r="O44" i="15" s="1"/>
  <c r="L45" i="15"/>
  <c r="N45" i="15" s="1"/>
  <c r="O45" i="15" s="1"/>
  <c r="L46" i="15"/>
  <c r="N46" i="15" s="1"/>
  <c r="O46" i="15" s="1"/>
  <c r="L47" i="15"/>
  <c r="N47" i="15"/>
  <c r="O47" i="15" s="1"/>
  <c r="L48" i="15"/>
  <c r="N48" i="15" s="1"/>
  <c r="O48" i="15" s="1"/>
  <c r="L49" i="15"/>
  <c r="N49" i="15" s="1"/>
  <c r="O49" i="15" s="1"/>
  <c r="L50" i="15"/>
  <c r="N50" i="15" s="1"/>
  <c r="O50" i="15" s="1"/>
  <c r="L51" i="15"/>
  <c r="N51" i="15" s="1"/>
  <c r="O51" i="15" s="1"/>
  <c r="L52" i="15"/>
  <c r="N52" i="15" s="1"/>
  <c r="O52" i="15" s="1"/>
  <c r="L53" i="15"/>
  <c r="N53" i="15" s="1"/>
  <c r="O53" i="15" s="1"/>
  <c r="L4" i="15"/>
  <c r="N4" i="15" s="1"/>
  <c r="E26" i="17" l="1"/>
  <c r="H10" i="17"/>
  <c r="L12" i="17"/>
  <c r="O4" i="15"/>
  <c r="H26" i="17" s="1"/>
  <c r="O8" i="15"/>
  <c r="P8" i="15" s="1"/>
  <c r="P40" i="15"/>
  <c r="P49" i="15"/>
  <c r="P25" i="15"/>
  <c r="P21" i="15"/>
  <c r="P17" i="15"/>
  <c r="P9" i="15"/>
  <c r="P52" i="15"/>
  <c r="P44" i="15"/>
  <c r="P31" i="15"/>
  <c r="P15" i="15"/>
  <c r="P12" i="15"/>
  <c r="P7" i="15"/>
  <c r="P48" i="15"/>
  <c r="P36" i="15"/>
  <c r="P32" i="15"/>
  <c r="P28" i="15"/>
  <c r="P24" i="15"/>
  <c r="P20" i="15"/>
  <c r="P16" i="15"/>
  <c r="P53" i="15"/>
  <c r="P45" i="15"/>
  <c r="P41" i="15"/>
  <c r="P37" i="15"/>
  <c r="P33" i="15"/>
  <c r="P29" i="15"/>
  <c r="P13" i="15"/>
  <c r="P5" i="15"/>
  <c r="P51" i="15"/>
  <c r="P50" i="15"/>
  <c r="P47" i="15"/>
  <c r="P46" i="15"/>
  <c r="P43" i="15"/>
  <c r="P42" i="15"/>
  <c r="P39" i="15"/>
  <c r="P38" i="15"/>
  <c r="P35" i="15"/>
  <c r="P34" i="15"/>
  <c r="P30" i="15"/>
  <c r="P27" i="15"/>
  <c r="P26" i="15"/>
  <c r="P23" i="15"/>
  <c r="P22" i="15"/>
  <c r="P19" i="15"/>
  <c r="P18" i="15"/>
  <c r="P14" i="15"/>
  <c r="P11" i="15"/>
  <c r="P10" i="15"/>
  <c r="P6" i="15"/>
  <c r="P4" i="15" l="1"/>
  <c r="J26" i="17" s="1"/>
</calcChain>
</file>

<file path=xl/sharedStrings.xml><?xml version="1.0" encoding="utf-8"?>
<sst xmlns="http://schemas.openxmlformats.org/spreadsheetml/2006/main" count="749" uniqueCount="91">
  <si>
    <t>謝金</t>
    <rPh sb="0" eb="2">
      <t>シャキン</t>
    </rPh>
    <phoneticPr fontId="2"/>
  </si>
  <si>
    <t>講師等氏名</t>
    <rPh sb="0" eb="2">
      <t>コウシ</t>
    </rPh>
    <rPh sb="2" eb="3">
      <t>トウ</t>
    </rPh>
    <rPh sb="3" eb="5">
      <t>シメイ</t>
    </rPh>
    <phoneticPr fontId="2"/>
  </si>
  <si>
    <t>ふりがな</t>
    <phoneticPr fontId="2"/>
  </si>
  <si>
    <t>住所</t>
    <rPh sb="0" eb="2">
      <t>ジュウショ</t>
    </rPh>
    <phoneticPr fontId="2"/>
  </si>
  <si>
    <t>謝金</t>
    <rPh sb="0" eb="2">
      <t>シャキン</t>
    </rPh>
    <phoneticPr fontId="2"/>
  </si>
  <si>
    <t>給与</t>
    <rPh sb="0" eb="2">
      <t>キュウヨ</t>
    </rPh>
    <phoneticPr fontId="2"/>
  </si>
  <si>
    <t>講師のランク</t>
    <rPh sb="0" eb="2">
      <t>コウシ</t>
    </rPh>
    <phoneticPr fontId="2"/>
  </si>
  <si>
    <t>大学教授</t>
    <rPh sb="0" eb="2">
      <t>ダイガク</t>
    </rPh>
    <rPh sb="2" eb="4">
      <t>キョウジュ</t>
    </rPh>
    <phoneticPr fontId="2"/>
  </si>
  <si>
    <t>時間単価</t>
    <rPh sb="0" eb="2">
      <t>ジカン</t>
    </rPh>
    <rPh sb="2" eb="4">
      <t>タンカ</t>
    </rPh>
    <phoneticPr fontId="2"/>
  </si>
  <si>
    <t>時間数</t>
    <rPh sb="0" eb="3">
      <t>ジカンスウ</t>
    </rPh>
    <phoneticPr fontId="2"/>
  </si>
  <si>
    <t>源泉徴収額</t>
    <rPh sb="0" eb="2">
      <t>ゲンセン</t>
    </rPh>
    <rPh sb="2" eb="5">
      <t>チョウシュウガク</t>
    </rPh>
    <phoneticPr fontId="2"/>
  </si>
  <si>
    <t>PD</t>
    <phoneticPr fontId="2"/>
  </si>
  <si>
    <t>准教授</t>
    <rPh sb="0" eb="3">
      <t>ジュンキョウジュ</t>
    </rPh>
    <phoneticPr fontId="2"/>
  </si>
  <si>
    <t>その他</t>
    <rPh sb="2" eb="3">
      <t>ホカ</t>
    </rPh>
    <phoneticPr fontId="2"/>
  </si>
  <si>
    <t>支払額</t>
    <rPh sb="0" eb="3">
      <t>シハライガク</t>
    </rPh>
    <phoneticPr fontId="2"/>
  </si>
  <si>
    <t>源泉徴収率</t>
    <rPh sb="0" eb="2">
      <t>ゲンセン</t>
    </rPh>
    <rPh sb="2" eb="5">
      <t>チョウシュウリツ</t>
    </rPh>
    <phoneticPr fontId="2"/>
  </si>
  <si>
    <t>入力</t>
    <rPh sb="0" eb="2">
      <t>ニュウリョク</t>
    </rPh>
    <phoneticPr fontId="2"/>
  </si>
  <si>
    <t>さわらない</t>
    <phoneticPr fontId="2"/>
  </si>
  <si>
    <t>区分</t>
    <rPh sb="0" eb="2">
      <t>クブン</t>
    </rPh>
    <phoneticPr fontId="2"/>
  </si>
  <si>
    <t>明細</t>
    <rPh sb="0" eb="2">
      <t>メイサイ</t>
    </rPh>
    <phoneticPr fontId="2"/>
  </si>
  <si>
    <t>例</t>
    <rPh sb="0" eb="1">
      <t>レイ</t>
    </rPh>
    <phoneticPr fontId="2"/>
  </si>
  <si>
    <t>潮風美龍</t>
    <rPh sb="0" eb="2">
      <t>シオカゼ</t>
    </rPh>
    <rPh sb="2" eb="4">
      <t>メイロン</t>
    </rPh>
    <phoneticPr fontId="2"/>
  </si>
  <si>
    <t>しおかぜめいろん</t>
    <phoneticPr fontId="2"/>
  </si>
  <si>
    <t>長崎県長崎市小江原1丁目1番1号</t>
    <rPh sb="0" eb="3">
      <t>ナガサキケン</t>
    </rPh>
    <rPh sb="3" eb="6">
      <t>ナガサキシ</t>
    </rPh>
    <rPh sb="6" eb="9">
      <t>コエバル</t>
    </rPh>
    <rPh sb="10" eb="12">
      <t>チョウメ</t>
    </rPh>
    <rPh sb="13" eb="14">
      <t>バン</t>
    </rPh>
    <rPh sb="15" eb="16">
      <t>ゴウ</t>
    </rPh>
    <phoneticPr fontId="2"/>
  </si>
  <si>
    <t>講演会講師</t>
    <rPh sb="0" eb="3">
      <t>コウエンカイ</t>
    </rPh>
    <rPh sb="3" eb="5">
      <t>コウシ</t>
    </rPh>
    <phoneticPr fontId="2"/>
  </si>
  <si>
    <t>入力</t>
    <rPh sb="0" eb="2">
      <t>ニュウリョク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</si>
  <si>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</si>
  <si>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</si>
  <si>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支払日</t>
    <rPh sb="0" eb="3">
      <t>シハライビ</t>
    </rPh>
    <phoneticPr fontId="2"/>
  </si>
  <si>
    <t>高文連報告締切り</t>
    <rPh sb="0" eb="3">
      <t>コウブンレン</t>
    </rPh>
    <rPh sb="3" eb="5">
      <t>ホウコク</t>
    </rPh>
    <rPh sb="5" eb="7">
      <t>シメキ</t>
    </rPh>
    <phoneticPr fontId="2"/>
  </si>
  <si>
    <t>末</t>
    <rPh sb="0" eb="1">
      <t>マツ</t>
    </rPh>
    <phoneticPr fontId="2"/>
  </si>
  <si>
    <t>納税締切り</t>
    <rPh sb="0" eb="2">
      <t>ノウゼイ</t>
    </rPh>
    <rPh sb="2" eb="4">
      <t>シメキ</t>
    </rPh>
    <phoneticPr fontId="2"/>
  </si>
  <si>
    <t>印刷No</t>
    <rPh sb="0" eb="2">
      <t>インサツ</t>
    </rPh>
    <phoneticPr fontId="2"/>
  </si>
  <si>
    <t>領収書</t>
    <rPh sb="0" eb="3">
      <t>リョウシュウショ</t>
    </rPh>
    <phoneticPr fontId="2"/>
  </si>
  <si>
    <t>年</t>
    <rPh sb="0" eb="1">
      <t>ネン</t>
    </rPh>
    <phoneticPr fontId="2"/>
  </si>
  <si>
    <t>月</t>
  </si>
  <si>
    <t>日</t>
  </si>
  <si>
    <t>年度</t>
    <rPh sb="0" eb="2">
      <t>ネンド</t>
    </rPh>
    <phoneticPr fontId="2"/>
  </si>
  <si>
    <t>但し、所得税として10.21%の源泉徴収を含む</t>
    <rPh sb="0" eb="1">
      <t>タダ</t>
    </rPh>
    <rPh sb="3" eb="6">
      <t>ショトクゼイ</t>
    </rPh>
    <rPh sb="16" eb="18">
      <t>ゲンセン</t>
    </rPh>
    <rPh sb="18" eb="20">
      <t>チョウシュウ</t>
    </rPh>
    <rPh sb="21" eb="22">
      <t>フク</t>
    </rPh>
    <phoneticPr fontId="2"/>
  </si>
  <si>
    <t>印</t>
    <rPh sb="0" eb="1">
      <t>イン</t>
    </rPh>
    <phoneticPr fontId="2"/>
  </si>
  <si>
    <t>上記のとおり領収いたしました</t>
    <rPh sb="0" eb="2">
      <t>ジョウキ</t>
    </rPh>
    <rPh sb="6" eb="8">
      <t>リョウシュウ</t>
    </rPh>
    <phoneticPr fontId="2"/>
  </si>
  <si>
    <t>住所：　</t>
    <rPh sb="0" eb="2">
      <t>ジュウショ</t>
    </rPh>
    <phoneticPr fontId="2"/>
  </si>
  <si>
    <t>氏名：　</t>
    <rPh sb="0" eb="2">
      <t>シメイ</t>
    </rPh>
    <phoneticPr fontId="2"/>
  </si>
  <si>
    <t>①</t>
    <phoneticPr fontId="2"/>
  </si>
  <si>
    <t>“入力”シートを開き以下の様に記入する（黒枠は自動入力ですのでさわらないで下さい）</t>
    <rPh sb="1" eb="3">
      <t>ニュウリョク</t>
    </rPh>
    <rPh sb="8" eb="9">
      <t>ヒラ</t>
    </rPh>
    <rPh sb="10" eb="12">
      <t>イカ</t>
    </rPh>
    <rPh sb="13" eb="14">
      <t>ヨウ</t>
    </rPh>
    <rPh sb="15" eb="17">
      <t>キニュウ</t>
    </rPh>
    <rPh sb="20" eb="22">
      <t>クロワク</t>
    </rPh>
    <rPh sb="23" eb="25">
      <t>ジドウ</t>
    </rPh>
    <rPh sb="25" eb="27">
      <t>ニュウリョク</t>
    </rPh>
    <rPh sb="37" eb="38">
      <t>クダ</t>
    </rPh>
    <phoneticPr fontId="2"/>
  </si>
  <si>
    <t>③</t>
    <phoneticPr fontId="2"/>
  </si>
  <si>
    <t>支払明細</t>
    <rPh sb="0" eb="2">
      <t>シハライ</t>
    </rPh>
    <rPh sb="2" eb="4">
      <t>メイサイ</t>
    </rPh>
    <phoneticPr fontId="2"/>
  </si>
  <si>
    <t>印刷された　支払明細を同封するか封筒に貼る</t>
    <rPh sb="0" eb="2">
      <t>インサツ</t>
    </rPh>
    <rPh sb="6" eb="8">
      <t>シハライ</t>
    </rPh>
    <rPh sb="8" eb="10">
      <t>メイサイ</t>
    </rPh>
    <rPh sb="11" eb="13">
      <t>ドウフウ</t>
    </rPh>
    <rPh sb="16" eb="18">
      <t>フウトウ</t>
    </rPh>
    <rPh sb="19" eb="20">
      <t>ハ</t>
    </rPh>
    <phoneticPr fontId="2"/>
  </si>
  <si>
    <t>領収書に必ず押印してもらう</t>
    <rPh sb="0" eb="3">
      <t>リョウシュウショ</t>
    </rPh>
    <rPh sb="4" eb="5">
      <t>カナラ</t>
    </rPh>
    <rPh sb="6" eb="8">
      <t>オウイン</t>
    </rPh>
    <phoneticPr fontId="2"/>
  </si>
  <si>
    <t>専門部名</t>
    <rPh sb="0" eb="2">
      <t>センモン</t>
    </rPh>
    <rPh sb="2" eb="4">
      <t>ブメイ</t>
    </rPh>
    <phoneticPr fontId="2"/>
  </si>
  <si>
    <t>吹奏楽</t>
    <rPh sb="0" eb="3">
      <t>スイソウガク</t>
    </rPh>
    <phoneticPr fontId="2"/>
  </si>
  <si>
    <t>講師謝金入力とリンク</t>
    <rPh sb="0" eb="2">
      <t>コウシ</t>
    </rPh>
    <rPh sb="2" eb="4">
      <t>シャキン</t>
    </rPh>
    <rPh sb="4" eb="6">
      <t>ニュウリョク</t>
    </rPh>
    <phoneticPr fontId="2"/>
  </si>
  <si>
    <t>業者</t>
    <rPh sb="0" eb="2">
      <t>ギョウシャ</t>
    </rPh>
    <phoneticPr fontId="2"/>
  </si>
  <si>
    <t>直接</t>
    <rPh sb="0" eb="2">
      <t>チョクセツ</t>
    </rPh>
    <phoneticPr fontId="2"/>
  </si>
  <si>
    <t>自家用車</t>
    <rPh sb="0" eb="4">
      <t>ジカヨウシャ</t>
    </rPh>
    <phoneticPr fontId="2"/>
  </si>
  <si>
    <t>県内外</t>
    <rPh sb="0" eb="3">
      <t>ケンナイガイ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</si>
  <si>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</si>
  <si>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</si>
  <si>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主な手段</t>
    <rPh sb="0" eb="1">
      <t>オモ</t>
    </rPh>
    <rPh sb="2" eb="4">
      <t>シュダン</t>
    </rPh>
    <phoneticPr fontId="2"/>
  </si>
  <si>
    <t>旅行諸費</t>
    <rPh sb="0" eb="2">
      <t>リョコウ</t>
    </rPh>
    <rPh sb="2" eb="4">
      <t>ショヒ</t>
    </rPh>
    <phoneticPr fontId="2"/>
  </si>
  <si>
    <t>泊数</t>
    <rPh sb="0" eb="2">
      <t>ハクスウ</t>
    </rPh>
    <phoneticPr fontId="2"/>
  </si>
  <si>
    <t>交通費(往復）</t>
    <rPh sb="0" eb="3">
      <t>コウツウヒ</t>
    </rPh>
    <rPh sb="4" eb="6">
      <t>オウフク</t>
    </rPh>
    <phoneticPr fontId="2"/>
  </si>
  <si>
    <t>交通費</t>
    <rPh sb="0" eb="3">
      <t>コウツウヒ</t>
    </rPh>
    <phoneticPr fontId="2"/>
  </si>
  <si>
    <t>謝金領収書</t>
    <rPh sb="0" eb="2">
      <t>シャキン</t>
    </rPh>
    <rPh sb="2" eb="5">
      <t>リョウシュウショ</t>
    </rPh>
    <phoneticPr fontId="2"/>
  </si>
  <si>
    <t>交通費領収書</t>
    <rPh sb="0" eb="3">
      <t>コウツウヒ</t>
    </rPh>
    <rPh sb="3" eb="6">
      <t>リョウシュウショ</t>
    </rPh>
    <phoneticPr fontId="2"/>
  </si>
  <si>
    <t>交通費として</t>
    <phoneticPr fontId="2"/>
  </si>
  <si>
    <t>交通費</t>
    <rPh sb="0" eb="3">
      <t>コウツウヒ</t>
    </rPh>
    <phoneticPr fontId="2"/>
  </si>
  <si>
    <t>源泉徴収額</t>
    <rPh sb="0" eb="2">
      <t>ゲンセン</t>
    </rPh>
    <rPh sb="2" eb="5">
      <t>チョウシュウガク</t>
    </rPh>
    <phoneticPr fontId="2"/>
  </si>
  <si>
    <t>支払額</t>
    <rPh sb="0" eb="3">
      <t>シハライガク</t>
    </rPh>
    <phoneticPr fontId="2"/>
  </si>
  <si>
    <t>処理が終わったら事業ごとにデータを高文連事務局へ送付する　その際ファイル名の頭に日付を入れる</t>
    <rPh sb="0" eb="2">
      <t>ショリ</t>
    </rPh>
    <rPh sb="3" eb="4">
      <t>オ</t>
    </rPh>
    <rPh sb="8" eb="10">
      <t>ジギョウ</t>
    </rPh>
    <rPh sb="17" eb="20">
      <t>コウブンレン</t>
    </rPh>
    <rPh sb="20" eb="23">
      <t>ジムキョク</t>
    </rPh>
    <rPh sb="24" eb="26">
      <t>ソウフ</t>
    </rPh>
    <rPh sb="31" eb="32">
      <t>サイ</t>
    </rPh>
    <rPh sb="36" eb="37">
      <t>メイ</t>
    </rPh>
    <rPh sb="38" eb="39">
      <t>アタマ</t>
    </rPh>
    <rPh sb="40" eb="42">
      <t>ヒヅケ</t>
    </rPh>
    <rPh sb="43" eb="44">
      <t>イ</t>
    </rPh>
    <phoneticPr fontId="2"/>
  </si>
  <si>
    <t>【講師謝金】</t>
    <rPh sb="1" eb="3">
      <t>コウシ</t>
    </rPh>
    <rPh sb="3" eb="5">
      <t>シャキン</t>
    </rPh>
    <phoneticPr fontId="2"/>
  </si>
  <si>
    <t>①</t>
    <phoneticPr fontId="2"/>
  </si>
  <si>
    <t>“講師謝金入力”シートを開き例の様に記入する（黒枠は自動入力ですのでさわらないで下さい）</t>
    <rPh sb="1" eb="3">
      <t>コウシ</t>
    </rPh>
    <rPh sb="3" eb="5">
      <t>シャキン</t>
    </rPh>
    <rPh sb="5" eb="7">
      <t>ニュウリョク</t>
    </rPh>
    <rPh sb="12" eb="13">
      <t>ヒラ</t>
    </rPh>
    <rPh sb="14" eb="15">
      <t>レイ</t>
    </rPh>
    <rPh sb="16" eb="17">
      <t>ヨウ</t>
    </rPh>
    <rPh sb="18" eb="20">
      <t>キニュウ</t>
    </rPh>
    <rPh sb="23" eb="25">
      <t>クロワク</t>
    </rPh>
    <rPh sb="26" eb="28">
      <t>ジドウ</t>
    </rPh>
    <rPh sb="28" eb="30">
      <t>ニュウリョク</t>
    </rPh>
    <rPh sb="40" eb="41">
      <t>クダ</t>
    </rPh>
    <phoneticPr fontId="2"/>
  </si>
  <si>
    <t>②</t>
    <phoneticPr fontId="2"/>
  </si>
  <si>
    <t>支払日1週間以上前に　県高文連事務局へ連絡する（このファイルのコピーをメールに添付し、送付ください）</t>
    <rPh sb="0" eb="3">
      <t>シハライビ</t>
    </rPh>
    <rPh sb="4" eb="6">
      <t>シュウカン</t>
    </rPh>
    <rPh sb="6" eb="8">
      <t>イジョウ</t>
    </rPh>
    <rPh sb="8" eb="9">
      <t>マエ</t>
    </rPh>
    <rPh sb="11" eb="15">
      <t>ケンコウブンレン</t>
    </rPh>
    <rPh sb="15" eb="18">
      <t>ジムキョク</t>
    </rPh>
    <rPh sb="19" eb="21">
      <t>レンラク</t>
    </rPh>
    <rPh sb="39" eb="41">
      <t>テンプ</t>
    </rPh>
    <rPh sb="43" eb="45">
      <t>ソウフ</t>
    </rPh>
    <phoneticPr fontId="2"/>
  </si>
  <si>
    <t>受領者には　“講師謝金入力”シートの支払額　を渡す</t>
    <rPh sb="0" eb="3">
      <t>ジュリョウシャ</t>
    </rPh>
    <rPh sb="7" eb="9">
      <t>コウシ</t>
    </rPh>
    <rPh sb="9" eb="11">
      <t>シャキン</t>
    </rPh>
    <rPh sb="11" eb="13">
      <t>ニュウリョク</t>
    </rPh>
    <rPh sb="18" eb="20">
      <t>シハライ</t>
    </rPh>
    <rPh sb="20" eb="21">
      <t>ガク</t>
    </rPh>
    <rPh sb="23" eb="24">
      <t>ワタ</t>
    </rPh>
    <phoneticPr fontId="2"/>
  </si>
  <si>
    <t>③</t>
    <phoneticPr fontId="2"/>
  </si>
  <si>
    <t>④</t>
    <phoneticPr fontId="2"/>
  </si>
  <si>
    <t>⑤</t>
    <phoneticPr fontId="2"/>
  </si>
  <si>
    <t>領収書は事業終了後報告書とともに高文連事務局へコピーを送付する</t>
    <rPh sb="0" eb="3">
      <t>リョウシュウショ</t>
    </rPh>
    <rPh sb="4" eb="6">
      <t>ジギョウ</t>
    </rPh>
    <rPh sb="6" eb="9">
      <t>シュウリョウゴ</t>
    </rPh>
    <rPh sb="9" eb="12">
      <t>ホウコクショ</t>
    </rPh>
    <rPh sb="16" eb="19">
      <t>コウブンレン</t>
    </rPh>
    <rPh sb="19" eb="22">
      <t>ジムキョク</t>
    </rPh>
    <rPh sb="27" eb="29">
      <t>ソウフ</t>
    </rPh>
    <phoneticPr fontId="2"/>
  </si>
  <si>
    <t>⑥</t>
    <phoneticPr fontId="2"/>
  </si>
  <si>
    <t>例）270515　吹奏楽</t>
    <rPh sb="0" eb="1">
      <t>レイ</t>
    </rPh>
    <rPh sb="9" eb="12">
      <t>スイソウガク</t>
    </rPh>
    <phoneticPr fontId="2"/>
  </si>
  <si>
    <t>①</t>
    <phoneticPr fontId="2"/>
  </si>
  <si>
    <t>“交通費入力”シートを開き例の様に記入する（黒枠は自動入力ですのでさわらないで下さい）</t>
    <rPh sb="1" eb="4">
      <t>コウツウヒ</t>
    </rPh>
    <rPh sb="4" eb="6">
      <t>ニュウリョク</t>
    </rPh>
    <rPh sb="11" eb="12">
      <t>ヒラ</t>
    </rPh>
    <rPh sb="13" eb="14">
      <t>レイ</t>
    </rPh>
    <rPh sb="15" eb="16">
      <t>ヨウ</t>
    </rPh>
    <rPh sb="17" eb="19">
      <t>キニュウ</t>
    </rPh>
    <rPh sb="22" eb="24">
      <t>クロワク</t>
    </rPh>
    <rPh sb="25" eb="27">
      <t>ジドウ</t>
    </rPh>
    <rPh sb="27" eb="29">
      <t>ニュウリョク</t>
    </rPh>
    <rPh sb="39" eb="40">
      <t>クダ</t>
    </rPh>
    <phoneticPr fontId="2"/>
  </si>
  <si>
    <t>②</t>
    <phoneticPr fontId="2"/>
  </si>
  <si>
    <t>②</t>
    <phoneticPr fontId="2"/>
  </si>
  <si>
    <t>受領者には　“交通費入力”シートの支払額　を渡す</t>
    <rPh sb="0" eb="3">
      <t>ジュリョウシャ</t>
    </rPh>
    <rPh sb="7" eb="10">
      <t>コウツウヒ</t>
    </rPh>
    <rPh sb="10" eb="12">
      <t>ニュウリョク</t>
    </rPh>
    <rPh sb="17" eb="19">
      <t>シハライ</t>
    </rPh>
    <rPh sb="19" eb="20">
      <t>ガク</t>
    </rPh>
    <rPh sb="22" eb="23">
      <t>ワタ</t>
    </rPh>
    <phoneticPr fontId="2"/>
  </si>
  <si>
    <t>④</t>
    <phoneticPr fontId="2"/>
  </si>
  <si>
    <t>⑤</t>
    <phoneticPr fontId="2"/>
  </si>
  <si>
    <t>公共交通機関</t>
    <rPh sb="0" eb="2">
      <t>コウキョウ</t>
    </rPh>
    <rPh sb="2" eb="4">
      <t>コウツウ</t>
    </rPh>
    <rPh sb="4" eb="6">
      <t>キカン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</si>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</sst>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1" formatCode="_ * #,##0_ ;_ * \-#,##0_ ;_ * &quot;-&quot;_ ;_ @_ "/>
  </numFmts>
  <fonts count="29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27"/>
      <name val="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2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" fontId="3" fillId="2" borderId="0" applyNumberFormat="0" applyBorder="0" applyAlignment="0" applyProtection="0">
      <alignment horizontal="left"/>
    </xf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/>
    <xf numFmtId="0" fontId="9" fillId="0" borderId="0"/>
    <xf numFmtId="0" fontId="4" fillId="0" borderId="0">
      <alignment vertical="center"/>
    </xf>
    <xf numFmtId="0" fontId="4" fillId="0" borderId="0" applyBorder="0"/>
    <xf numFmtId="0" fontId="4" fillId="0" borderId="0"/>
    <xf numFmtId="0" fontId="10" fillId="14" borderId="0"/>
    <xf numFmtId="0" fontId="8" fillId="0" borderId="0">
      <alignment vertical="center"/>
    </xf>
    <xf numFmtId="0" fontId="11" fillId="0" borderId="0"/>
    <xf numFmtId="0" fontId="5" fillId="0" borderId="0"/>
    <xf numFmtId="0" fontId="4" fillId="0" borderId="0" applyBorder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</cellStyleXfs>
  <cellXfs count="141">
    <xf numFmtId="0" fontId="0" fillId="0" borderId="0" xfId="0">
      <alignment vertical="center"/>
    </xf>
    <xf numFmtId="0" fontId="16" fillId="17" borderId="0" xfId="0" applyFont="1" applyFill="1" applyAlignment="1">
      <alignment horizontal="center"/>
    </xf>
    <xf numFmtId="0" fontId="15" fillId="0" borderId="0" xfId="0" applyFont="1" applyAlignment="1">
      <alignment vertical="center" shrinkToFit="1"/>
    </xf>
    <xf numFmtId="0" fontId="17" fillId="18" borderId="7" xfId="0" applyFont="1" applyFill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0" fontId="17" fillId="0" borderId="0" xfId="0" applyNumberFormat="1" applyFont="1" applyAlignment="1">
      <alignment vertical="center" shrinkToFit="1"/>
    </xf>
    <xf numFmtId="41" fontId="17" fillId="18" borderId="20" xfId="0" applyNumberFormat="1" applyFont="1" applyFill="1" applyBorder="1" applyAlignment="1">
      <alignment vertical="center" shrinkToFit="1"/>
    </xf>
    <xf numFmtId="41" fontId="17" fillId="0" borderId="1" xfId="0" applyNumberFormat="1" applyFont="1" applyBorder="1" applyAlignment="1">
      <alignment vertical="center" shrinkToFit="1"/>
    </xf>
    <xf numFmtId="41" fontId="17" fillId="0" borderId="3" xfId="0" applyNumberFormat="1" applyFont="1" applyBorder="1" applyAlignment="1">
      <alignment vertical="center" shrinkToFit="1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4" xfId="0" applyBorder="1">
      <alignment vertical="center"/>
    </xf>
    <xf numFmtId="0" fontId="8" fillId="0" borderId="0" xfId="0" applyFont="1" applyBorder="1" applyAlignment="1">
      <alignment horizontal="right"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0" fontId="20" fillId="0" borderId="24" xfId="0" applyFont="1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8" xfId="0" applyBorder="1">
      <alignment vertical="center"/>
    </xf>
    <xf numFmtId="0" fontId="20" fillId="0" borderId="0" xfId="0" applyFont="1" applyBorder="1" applyAlignment="1">
      <alignment horizontal="right" vertical="center"/>
    </xf>
    <xf numFmtId="0" fontId="17" fillId="18" borderId="5" xfId="0" applyFont="1" applyFill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18" borderId="1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0" fontId="17" fillId="0" borderId="33" xfId="0" applyFont="1" applyBorder="1" applyAlignment="1">
      <alignment vertical="center" shrinkToFit="1"/>
    </xf>
    <xf numFmtId="0" fontId="17" fillId="0" borderId="31" xfId="0" applyFont="1" applyBorder="1" applyAlignment="1">
      <alignment vertical="center" shrinkToFit="1"/>
    </xf>
    <xf numFmtId="0" fontId="17" fillId="18" borderId="44" xfId="0" applyFont="1" applyFill="1" applyBorder="1" applyAlignment="1">
      <alignment vertical="center" shrinkToFit="1"/>
    </xf>
    <xf numFmtId="0" fontId="17" fillId="0" borderId="44" xfId="0" applyFont="1" applyBorder="1" applyAlignment="1">
      <alignment vertical="center" shrinkToFit="1"/>
    </xf>
    <xf numFmtId="0" fontId="17" fillId="0" borderId="45" xfId="0" applyFont="1" applyBorder="1" applyAlignment="1">
      <alignment vertical="center" shrinkToFit="1"/>
    </xf>
    <xf numFmtId="0" fontId="17" fillId="0" borderId="46" xfId="0" applyFont="1" applyBorder="1" applyAlignment="1">
      <alignment vertical="center" shrinkToFit="1"/>
    </xf>
    <xf numFmtId="0" fontId="17" fillId="0" borderId="47" xfId="0" applyFont="1" applyBorder="1" applyAlignment="1">
      <alignment vertical="center" shrinkToFit="1"/>
    </xf>
    <xf numFmtId="0" fontId="17" fillId="0" borderId="40" xfId="0" applyFont="1" applyBorder="1" applyAlignment="1">
      <alignment vertical="center" shrinkToFit="1"/>
    </xf>
    <xf numFmtId="0" fontId="17" fillId="0" borderId="38" xfId="0" applyFont="1" applyBorder="1" applyAlignment="1">
      <alignment vertical="center" shrinkToFit="1"/>
    </xf>
    <xf numFmtId="41" fontId="17" fillId="0" borderId="38" xfId="0" applyNumberFormat="1" applyFont="1" applyBorder="1" applyAlignment="1">
      <alignment vertical="center" shrinkToFit="1"/>
    </xf>
    <xf numFmtId="0" fontId="18" fillId="17" borderId="0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6" fillId="0" borderId="11" xfId="0" applyFont="1" applyBorder="1">
      <alignment vertical="center"/>
    </xf>
    <xf numFmtId="0" fontId="26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7" fillId="0" borderId="24" xfId="0" applyFont="1" applyBorder="1" applyAlignment="1">
      <alignment horizontal="center" vertical="center"/>
    </xf>
    <xf numFmtId="5" fontId="28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0" fontId="17" fillId="0" borderId="32" xfId="0" applyFont="1" applyBorder="1" applyAlignment="1">
      <alignment vertical="center" shrinkToFit="1"/>
    </xf>
    <xf numFmtId="0" fontId="17" fillId="18" borderId="6" xfId="0" applyFont="1" applyFill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39" xfId="0" applyFont="1" applyBorder="1" applyAlignment="1">
      <alignment vertical="center" shrinkToFit="1"/>
    </xf>
    <xf numFmtId="0" fontId="17" fillId="18" borderId="6" xfId="0" applyFont="1" applyFill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18" fillId="17" borderId="9" xfId="0" applyFont="1" applyFill="1" applyBorder="1" applyAlignment="1">
      <alignment horizontal="center" vertical="center"/>
    </xf>
    <xf numFmtId="0" fontId="17" fillId="19" borderId="26" xfId="0" applyFont="1" applyFill="1" applyBorder="1" applyAlignment="1" applyProtection="1">
      <alignment vertical="center" shrinkToFit="1"/>
    </xf>
    <xf numFmtId="0" fontId="17" fillId="19" borderId="27" xfId="0" applyFont="1" applyFill="1" applyBorder="1" applyAlignment="1" applyProtection="1">
      <alignment vertical="center" shrinkToFit="1"/>
    </xf>
    <xf numFmtId="0" fontId="17" fillId="19" borderId="29" xfId="0" applyFont="1" applyFill="1" applyBorder="1" applyAlignment="1" applyProtection="1">
      <alignment vertical="center" shrinkToFit="1"/>
    </xf>
    <xf numFmtId="0" fontId="24" fillId="19" borderId="26" xfId="0" applyFont="1" applyFill="1" applyBorder="1" applyAlignment="1" applyProtection="1">
      <alignment vertical="center" shrinkToFit="1"/>
    </xf>
    <xf numFmtId="41" fontId="17" fillId="19" borderId="27" xfId="0" applyNumberFormat="1" applyFont="1" applyFill="1" applyBorder="1" applyAlignment="1" applyProtection="1">
      <alignment vertical="center" shrinkToFit="1"/>
    </xf>
    <xf numFmtId="41" fontId="24" fillId="19" borderId="27" xfId="0" applyNumberFormat="1" applyFont="1" applyFill="1" applyBorder="1" applyAlignment="1" applyProtection="1">
      <alignment vertical="center" shrinkToFit="1"/>
    </xf>
    <xf numFmtId="41" fontId="17" fillId="19" borderId="29" xfId="0" applyNumberFormat="1" applyFont="1" applyFill="1" applyBorder="1" applyAlignment="1" applyProtection="1">
      <alignment vertical="center" shrinkToFit="1"/>
    </xf>
    <xf numFmtId="41" fontId="24" fillId="19" borderId="29" xfId="0" applyNumberFormat="1" applyFont="1" applyFill="1" applyBorder="1" applyAlignment="1" applyProtection="1">
      <alignment vertical="center" shrinkToFit="1"/>
    </xf>
    <xf numFmtId="41" fontId="17" fillId="19" borderId="35" xfId="0" applyNumberFormat="1" applyFont="1" applyFill="1" applyBorder="1" applyAlignment="1" applyProtection="1">
      <alignment vertical="center" shrinkToFit="1"/>
    </xf>
    <xf numFmtId="41" fontId="17" fillId="19" borderId="20" xfId="0" applyNumberFormat="1" applyFont="1" applyFill="1" applyBorder="1" applyAlignment="1" applyProtection="1">
      <alignment vertical="center" shrinkToFit="1"/>
    </xf>
    <xf numFmtId="41" fontId="17" fillId="19" borderId="21" xfId="0" applyNumberFormat="1" applyFont="1" applyFill="1" applyBorder="1" applyAlignment="1" applyProtection="1">
      <alignment vertical="center" shrinkToFit="1"/>
    </xf>
    <xf numFmtId="41" fontId="17" fillId="19" borderId="19" xfId="0" applyNumberFormat="1" applyFont="1" applyFill="1" applyBorder="1" applyAlignment="1" applyProtection="1">
      <alignment vertical="center" shrinkToFit="1"/>
    </xf>
    <xf numFmtId="41" fontId="17" fillId="19" borderId="36" xfId="0" applyNumberFormat="1" applyFont="1" applyFill="1" applyBorder="1" applyAlignment="1" applyProtection="1">
      <alignment vertical="center" shrinkToFit="1"/>
    </xf>
    <xf numFmtId="41" fontId="17" fillId="19" borderId="17" xfId="0" applyNumberFormat="1" applyFont="1" applyFill="1" applyBorder="1" applyAlignment="1" applyProtection="1">
      <alignment vertical="center" shrinkToFit="1"/>
    </xf>
    <xf numFmtId="41" fontId="17" fillId="19" borderId="1" xfId="0" applyNumberFormat="1" applyFont="1" applyFill="1" applyBorder="1" applyAlignment="1" applyProtection="1">
      <alignment vertical="center" shrinkToFit="1"/>
    </xf>
    <xf numFmtId="41" fontId="17" fillId="19" borderId="6" xfId="0" applyNumberFormat="1" applyFont="1" applyFill="1" applyBorder="1" applyAlignment="1" applyProtection="1">
      <alignment vertical="center" shrinkToFit="1"/>
    </xf>
    <xf numFmtId="41" fontId="17" fillId="19" borderId="5" xfId="0" applyNumberFormat="1" applyFont="1" applyFill="1" applyBorder="1" applyAlignment="1" applyProtection="1">
      <alignment vertical="center" shrinkToFit="1"/>
    </xf>
    <xf numFmtId="41" fontId="17" fillId="19" borderId="14" xfId="0" applyNumberFormat="1" applyFont="1" applyFill="1" applyBorder="1" applyAlignment="1" applyProtection="1">
      <alignment vertical="center" shrinkToFit="1"/>
    </xf>
    <xf numFmtId="41" fontId="17" fillId="19" borderId="16" xfId="0" applyNumberFormat="1" applyFont="1" applyFill="1" applyBorder="1" applyAlignment="1" applyProtection="1">
      <alignment vertical="center" shrinkToFit="1"/>
    </xf>
    <xf numFmtId="41" fontId="17" fillId="19" borderId="3" xfId="0" applyNumberFormat="1" applyFont="1" applyFill="1" applyBorder="1" applyAlignment="1" applyProtection="1">
      <alignment vertical="center" shrinkToFit="1"/>
    </xf>
    <xf numFmtId="41" fontId="17" fillId="19" borderId="4" xfId="0" applyNumberFormat="1" applyFont="1" applyFill="1" applyBorder="1" applyAlignment="1" applyProtection="1">
      <alignment vertical="center" shrinkToFit="1"/>
    </xf>
    <xf numFmtId="41" fontId="17" fillId="19" borderId="2" xfId="0" applyNumberFormat="1" applyFont="1" applyFill="1" applyBorder="1" applyAlignment="1" applyProtection="1">
      <alignment vertical="center" shrinkToFit="1"/>
    </xf>
    <xf numFmtId="41" fontId="17" fillId="19" borderId="15" xfId="0" applyNumberFormat="1" applyFont="1" applyFill="1" applyBorder="1" applyAlignment="1" applyProtection="1">
      <alignment vertical="center" shrinkToFit="1"/>
    </xf>
    <xf numFmtId="41" fontId="17" fillId="19" borderId="37" xfId="0" applyNumberFormat="1" applyFont="1" applyFill="1" applyBorder="1" applyAlignment="1" applyProtection="1">
      <alignment vertical="center" shrinkToFit="1"/>
    </xf>
    <xf numFmtId="41" fontId="17" fillId="19" borderId="38" xfId="0" applyNumberFormat="1" applyFont="1" applyFill="1" applyBorder="1" applyAlignment="1" applyProtection="1">
      <alignment vertical="center" shrinkToFit="1"/>
    </xf>
    <xf numFmtId="41" fontId="17" fillId="19" borderId="39" xfId="0" applyNumberFormat="1" applyFont="1" applyFill="1" applyBorder="1" applyAlignment="1" applyProtection="1">
      <alignment vertical="center" shrinkToFit="1"/>
    </xf>
    <xf numFmtId="41" fontId="17" fillId="19" borderId="40" xfId="0" applyNumberFormat="1" applyFont="1" applyFill="1" applyBorder="1" applyAlignment="1" applyProtection="1">
      <alignment vertical="center" shrinkToFit="1"/>
    </xf>
    <xf numFmtId="41" fontId="17" fillId="19" borderId="41" xfId="0" applyNumberFormat="1" applyFont="1" applyFill="1" applyBorder="1" applyAlignment="1" applyProtection="1">
      <alignment vertical="center" shrinkToFit="1"/>
    </xf>
    <xf numFmtId="0" fontId="17" fillId="19" borderId="32" xfId="0" applyFont="1" applyFill="1" applyBorder="1" applyAlignment="1">
      <alignment vertical="center" shrinkToFit="1"/>
    </xf>
    <xf numFmtId="0" fontId="17" fillId="19" borderId="43" xfId="0" applyFont="1" applyFill="1" applyBorder="1" applyAlignment="1">
      <alignment vertical="center" shrinkToFit="1"/>
    </xf>
    <xf numFmtId="0" fontId="17" fillId="19" borderId="6" xfId="0" applyFont="1" applyFill="1" applyBorder="1" applyAlignment="1">
      <alignment vertical="center" shrinkToFit="1"/>
    </xf>
    <xf numFmtId="0" fontId="17" fillId="19" borderId="7" xfId="0" applyFont="1" applyFill="1" applyBorder="1" applyAlignment="1">
      <alignment vertical="center" shrinkToFit="1"/>
    </xf>
    <xf numFmtId="0" fontId="17" fillId="19" borderId="39" xfId="0" applyFont="1" applyFill="1" applyBorder="1" applyAlignment="1">
      <alignment vertical="center" shrinkToFit="1"/>
    </xf>
    <xf numFmtId="0" fontId="17" fillId="19" borderId="47" xfId="0" applyFont="1" applyFill="1" applyBorder="1" applyAlignment="1">
      <alignment vertical="center" shrinkToFit="1"/>
    </xf>
    <xf numFmtId="0" fontId="17" fillId="19" borderId="28" xfId="0" applyFont="1" applyFill="1" applyBorder="1" applyAlignment="1" applyProtection="1">
      <alignment vertical="center" shrinkToFit="1"/>
    </xf>
    <xf numFmtId="41" fontId="17" fillId="19" borderId="28" xfId="0" applyNumberFormat="1" applyFont="1" applyFill="1" applyBorder="1" applyAlignment="1" applyProtection="1">
      <alignment vertical="center" shrinkToFit="1"/>
    </xf>
    <xf numFmtId="41" fontId="24" fillId="19" borderId="28" xfId="0" applyNumberFormat="1" applyFont="1" applyFill="1" applyBorder="1" applyAlignment="1" applyProtection="1">
      <alignment vertical="center" shrinkToFit="1"/>
    </xf>
    <xf numFmtId="41" fontId="17" fillId="19" borderId="23" xfId="0" applyNumberFormat="1" applyFont="1" applyFill="1" applyBorder="1" applyAlignment="1" applyProtection="1">
      <alignment vertical="center" shrinkToFit="1"/>
    </xf>
    <xf numFmtId="0" fontId="0" fillId="0" borderId="0" xfId="0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19" borderId="30" xfId="0" applyFont="1" applyFill="1" applyBorder="1" applyAlignment="1" applyProtection="1">
      <alignment horizontal="center" vertical="center" shrinkToFit="1"/>
    </xf>
    <xf numFmtId="0" fontId="17" fillId="19" borderId="31" xfId="0" applyFont="1" applyFill="1" applyBorder="1" applyAlignment="1" applyProtection="1">
      <alignment horizontal="center" vertical="center" shrinkToFit="1"/>
    </xf>
    <xf numFmtId="0" fontId="17" fillId="19" borderId="32" xfId="0" applyFont="1" applyFill="1" applyBorder="1" applyAlignment="1" applyProtection="1">
      <alignment horizontal="center" vertical="center" shrinkToFit="1"/>
    </xf>
    <xf numFmtId="0" fontId="17" fillId="19" borderId="33" xfId="0" applyFont="1" applyFill="1" applyBorder="1" applyAlignment="1" applyProtection="1">
      <alignment horizontal="center" vertical="center" shrinkToFit="1"/>
    </xf>
    <xf numFmtId="0" fontId="17" fillId="19" borderId="34" xfId="0" applyFont="1" applyFill="1" applyBorder="1" applyAlignment="1" applyProtection="1">
      <alignment horizontal="center" vertical="center" shrinkToFit="1"/>
    </xf>
    <xf numFmtId="0" fontId="17" fillId="19" borderId="19" xfId="0" applyFont="1" applyFill="1" applyBorder="1" applyAlignment="1">
      <alignment horizontal="center" vertical="center" shrinkToFit="1"/>
    </xf>
    <xf numFmtId="0" fontId="17" fillId="19" borderId="20" xfId="0" applyFont="1" applyFill="1" applyBorder="1" applyAlignment="1">
      <alignment horizontal="center" vertical="center" shrinkToFit="1"/>
    </xf>
    <xf numFmtId="0" fontId="17" fillId="19" borderId="21" xfId="0" applyFont="1" applyFill="1" applyBorder="1" applyAlignment="1">
      <alignment horizontal="center" vertical="center" shrinkToFit="1"/>
    </xf>
    <xf numFmtId="0" fontId="18" fillId="17" borderId="22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 shrinkToFit="1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5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5" fontId="28" fillId="0" borderId="51" xfId="0" applyNumberFormat="1" applyFont="1" applyBorder="1" applyAlignment="1">
      <alignment horizontal="center" vertical="center"/>
    </xf>
    <xf numFmtId="5" fontId="28" fillId="0" borderId="52" xfId="0" applyNumberFormat="1" applyFont="1" applyBorder="1" applyAlignment="1">
      <alignment horizontal="center" vertical="center"/>
    </xf>
    <xf numFmtId="5" fontId="28" fillId="0" borderId="53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41" fontId="27" fillId="0" borderId="49" xfId="0" applyNumberFormat="1" applyFont="1" applyBorder="1" applyAlignment="1">
      <alignment horizontal="center" vertical="center"/>
    </xf>
  </cellXfs>
  <cellStyles count="47">
    <cellStyle name="Background" xfId="3" xr:uid="{00000000-0005-0000-0000-000000000000}"/>
    <cellStyle name="Excel Built-in Normal" xfId="4" xr:uid="{00000000-0005-0000-0000-000001000000}"/>
    <cellStyle name="アクセント 1 - 20%" xfId="5" xr:uid="{00000000-0005-0000-0000-000002000000}"/>
    <cellStyle name="アクセント 1 - 40%" xfId="6" xr:uid="{00000000-0005-0000-0000-000003000000}"/>
    <cellStyle name="アクセント 1 - 60%" xfId="7" xr:uid="{00000000-0005-0000-0000-000004000000}"/>
    <cellStyle name="アクセント 2 - 20%" xfId="8" xr:uid="{00000000-0005-0000-0000-000005000000}"/>
    <cellStyle name="アクセント 2 - 40%" xfId="9" xr:uid="{00000000-0005-0000-0000-000006000000}"/>
    <cellStyle name="アクセント 2 - 60%" xfId="10" xr:uid="{00000000-0005-0000-0000-000007000000}"/>
    <cellStyle name="アクセント 3 - 20%" xfId="11" xr:uid="{00000000-0005-0000-0000-000008000000}"/>
    <cellStyle name="アクセント 3 - 40%" xfId="12" xr:uid="{00000000-0005-0000-0000-000009000000}"/>
    <cellStyle name="アクセント 3 - 60%" xfId="13" xr:uid="{00000000-0005-0000-0000-00000A000000}"/>
    <cellStyle name="アクセント 4 - 20%" xfId="14" xr:uid="{00000000-0005-0000-0000-00000B000000}"/>
    <cellStyle name="アクセント 4 - 40%" xfId="15" xr:uid="{00000000-0005-0000-0000-00000C000000}"/>
    <cellStyle name="アクセント 4 - 60%" xfId="16" xr:uid="{00000000-0005-0000-0000-00000D000000}"/>
    <cellStyle name="アクセント 5 - 20%" xfId="17" xr:uid="{00000000-0005-0000-0000-00000E000000}"/>
    <cellStyle name="アクセント 5 - 40%" xfId="18" xr:uid="{00000000-0005-0000-0000-00000F000000}"/>
    <cellStyle name="アクセント 5 - 60%" xfId="19" xr:uid="{00000000-0005-0000-0000-000010000000}"/>
    <cellStyle name="アクセント 6 - 20%" xfId="20" xr:uid="{00000000-0005-0000-0000-000011000000}"/>
    <cellStyle name="アクセント 6 - 40%" xfId="21" xr:uid="{00000000-0005-0000-0000-000012000000}"/>
    <cellStyle name="アクセント 6 - 60%" xfId="22" xr:uid="{00000000-0005-0000-0000-000013000000}"/>
    <cellStyle name="パーセント 2" xfId="23" xr:uid="{00000000-0005-0000-0000-000014000000}"/>
    <cellStyle name="パーセント 3" xfId="24" xr:uid="{00000000-0005-0000-0000-000015000000}"/>
    <cellStyle name="強調 1" xfId="25" xr:uid="{00000000-0005-0000-0000-000016000000}"/>
    <cellStyle name="強調 2" xfId="26" xr:uid="{00000000-0005-0000-0000-000017000000}"/>
    <cellStyle name="強調 3" xfId="27" xr:uid="{00000000-0005-0000-0000-000018000000}"/>
    <cellStyle name="桁区切り 2" xfId="28" xr:uid="{00000000-0005-0000-0000-000019000000}"/>
    <cellStyle name="桁区切り 2 2" xfId="29" xr:uid="{00000000-0005-0000-0000-00001A000000}"/>
    <cellStyle name="桁区切り 2 3" xfId="30" xr:uid="{00000000-0005-0000-0000-00001B000000}"/>
    <cellStyle name="桁区切り 3" xfId="31" xr:uid="{00000000-0005-0000-0000-00001C000000}"/>
    <cellStyle name="桁区切り 4" xfId="32" xr:uid="{00000000-0005-0000-0000-00001D000000}"/>
    <cellStyle name="桁区切り 5" xfId="2" xr:uid="{00000000-0005-0000-0000-00001E000000}"/>
    <cellStyle name="標準" xfId="0" builtinId="0"/>
    <cellStyle name="標準 10" xfId="33" xr:uid="{00000000-0005-0000-0000-000020000000}"/>
    <cellStyle name="標準 2" xfId="34" xr:uid="{00000000-0005-0000-0000-000021000000}"/>
    <cellStyle name="標準 2 2" xfId="35" xr:uid="{00000000-0005-0000-0000-000022000000}"/>
    <cellStyle name="標準 2 3" xfId="36" xr:uid="{00000000-0005-0000-0000-000023000000}"/>
    <cellStyle name="標準 3" xfId="37" xr:uid="{00000000-0005-0000-0000-000024000000}"/>
    <cellStyle name="標準 4" xfId="38" xr:uid="{00000000-0005-0000-0000-000025000000}"/>
    <cellStyle name="標準 5" xfId="39" xr:uid="{00000000-0005-0000-0000-000026000000}"/>
    <cellStyle name="標準 6" xfId="1" xr:uid="{00000000-0005-0000-0000-000027000000}"/>
    <cellStyle name="標準 7" xfId="40" xr:uid="{00000000-0005-0000-0000-000028000000}"/>
    <cellStyle name="標準 8" xfId="41" xr:uid="{00000000-0005-0000-0000-000029000000}"/>
    <cellStyle name="標準 9" xfId="42" xr:uid="{00000000-0005-0000-0000-00002A000000}"/>
    <cellStyle name="不良" xfId="43" xr:uid="{00000000-0005-0000-0000-00002B000000}"/>
    <cellStyle name="普通" xfId="44" xr:uid="{00000000-0005-0000-0000-00002C000000}"/>
    <cellStyle name="良" xfId="45" xr:uid="{00000000-0005-0000-0000-00002D000000}"/>
    <cellStyle name="良_源泉徴収簿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</xdr:row>
          <xdr:rowOff>9525</xdr:rowOff>
        </xdr:from>
        <xdr:to>
          <xdr:col>18</xdr:col>
          <xdr:colOff>438150</xdr:colOff>
          <xdr:row>9</xdr:row>
          <xdr:rowOff>76200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講師謝金入力!$D$2:$AB$4" spid="_x0000_s10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8625" y="695325"/>
              <a:ext cx="11982450" cy="923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419100</xdr:colOff>
      <xdr:row>13</xdr:row>
      <xdr:rowOff>161924</xdr:rowOff>
    </xdr:from>
    <xdr:to>
      <xdr:col>2</xdr:col>
      <xdr:colOff>28575</xdr:colOff>
      <xdr:row>16</xdr:row>
      <xdr:rowOff>152399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2390774"/>
          <a:ext cx="609600" cy="504825"/>
        </a:xfrm>
        <a:prstGeom prst="wedgeRectCallout">
          <a:avLst>
            <a:gd name="adj1" fmla="val -20833"/>
            <a:gd name="adj2" fmla="val -22258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印刷番号です</a:t>
          </a:r>
        </a:p>
      </xdr:txBody>
    </xdr:sp>
    <xdr:clientData/>
  </xdr:twoCellAnchor>
  <xdr:twoCellAnchor>
    <xdr:from>
      <xdr:col>2</xdr:col>
      <xdr:colOff>676275</xdr:colOff>
      <xdr:row>13</xdr:row>
      <xdr:rowOff>161924</xdr:rowOff>
    </xdr:from>
    <xdr:to>
      <xdr:col>4</xdr:col>
      <xdr:colOff>333375</xdr:colOff>
      <xdr:row>16</xdr:row>
      <xdr:rowOff>152399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76400" y="2390774"/>
          <a:ext cx="1028700" cy="504825"/>
        </a:xfrm>
        <a:prstGeom prst="wedgeRectCallout">
          <a:avLst>
            <a:gd name="adj1" fmla="val -37500"/>
            <a:gd name="adj2" fmla="val -21126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受領者の名前を記入</a:t>
          </a:r>
        </a:p>
      </xdr:txBody>
    </xdr:sp>
    <xdr:clientData/>
  </xdr:twoCellAnchor>
  <xdr:twoCellAnchor>
    <xdr:from>
      <xdr:col>4</xdr:col>
      <xdr:colOff>400050</xdr:colOff>
      <xdr:row>13</xdr:row>
      <xdr:rowOff>152399</xdr:rowOff>
    </xdr:from>
    <xdr:to>
      <xdr:col>6</xdr:col>
      <xdr:colOff>57150</xdr:colOff>
      <xdr:row>16</xdr:row>
      <xdr:rowOff>142874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71775" y="2381249"/>
          <a:ext cx="1028700" cy="504825"/>
        </a:xfrm>
        <a:prstGeom prst="wedgeRectCallout">
          <a:avLst>
            <a:gd name="adj1" fmla="val 80093"/>
            <a:gd name="adj2" fmla="val -2301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受領者の住所を記入</a:t>
          </a:r>
        </a:p>
      </xdr:txBody>
    </xdr:sp>
    <xdr:clientData/>
  </xdr:twoCellAnchor>
  <xdr:twoCellAnchor>
    <xdr:from>
      <xdr:col>6</xdr:col>
      <xdr:colOff>419100</xdr:colOff>
      <xdr:row>14</xdr:row>
      <xdr:rowOff>28574</xdr:rowOff>
    </xdr:from>
    <xdr:to>
      <xdr:col>8</xdr:col>
      <xdr:colOff>76200</xdr:colOff>
      <xdr:row>17</xdr:row>
      <xdr:rowOff>19049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62425" y="2428874"/>
          <a:ext cx="1028700" cy="504825"/>
        </a:xfrm>
        <a:prstGeom prst="wedgeRectCallout">
          <a:avLst>
            <a:gd name="adj1" fmla="val 60648"/>
            <a:gd name="adj2" fmla="val -2301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8</xdr:col>
      <xdr:colOff>171450</xdr:colOff>
      <xdr:row>14</xdr:row>
      <xdr:rowOff>19049</xdr:rowOff>
    </xdr:from>
    <xdr:to>
      <xdr:col>9</xdr:col>
      <xdr:colOff>514350</xdr:colOff>
      <xdr:row>20</xdr:row>
      <xdr:rowOff>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86375" y="2419349"/>
          <a:ext cx="1028700" cy="1152526"/>
        </a:xfrm>
        <a:prstGeom prst="wedgeRectCallout">
          <a:avLst>
            <a:gd name="adj1" fmla="val 15278"/>
            <a:gd name="adj2" fmla="val -1279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明細を記入</a:t>
          </a:r>
          <a:endParaRPr kumimoji="1" lang="en-US" altLang="ja-JP" sz="1100"/>
        </a:p>
        <a:p>
          <a:pPr algn="l"/>
          <a:r>
            <a:rPr kumimoji="1" lang="ja-JP" altLang="en-US" sz="1100"/>
            <a:t>例）</a:t>
          </a:r>
          <a:endParaRPr kumimoji="1" lang="en-US" altLang="ja-JP" sz="1100"/>
        </a:p>
        <a:p>
          <a:pPr algn="l"/>
          <a:r>
            <a:rPr kumimoji="1" lang="ja-JP" altLang="en-US" sz="1100"/>
            <a:t>・講演会講師</a:t>
          </a:r>
          <a:endParaRPr kumimoji="1" lang="en-US" altLang="ja-JP" sz="1100"/>
        </a:p>
        <a:p>
          <a:pPr algn="l"/>
          <a:r>
            <a:rPr kumimoji="1" lang="ja-JP" altLang="en-US" sz="1100"/>
            <a:t>・技術指導者</a:t>
          </a:r>
          <a:endParaRPr kumimoji="1" lang="en-US" altLang="ja-JP" sz="1100"/>
        </a:p>
        <a:p>
          <a:pPr algn="l"/>
          <a:r>
            <a:rPr kumimoji="1" lang="ja-JP" altLang="en-US" sz="1100"/>
            <a:t>・筆耕者など</a:t>
          </a:r>
        </a:p>
      </xdr:txBody>
    </xdr:sp>
    <xdr:clientData/>
  </xdr:twoCellAnchor>
  <xdr:twoCellAnchor>
    <xdr:from>
      <xdr:col>9</xdr:col>
      <xdr:colOff>590550</xdr:colOff>
      <xdr:row>14</xdr:row>
      <xdr:rowOff>19048</xdr:rowOff>
    </xdr:from>
    <xdr:to>
      <xdr:col>11</xdr:col>
      <xdr:colOff>133350</xdr:colOff>
      <xdr:row>16</xdr:row>
      <xdr:rowOff>152399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91275" y="2419348"/>
          <a:ext cx="914400" cy="476251"/>
        </a:xfrm>
        <a:prstGeom prst="wedgeRectCallout">
          <a:avLst>
            <a:gd name="adj1" fmla="val -16666"/>
            <a:gd name="adj2" fmla="val -229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11</xdr:col>
      <xdr:colOff>209550</xdr:colOff>
      <xdr:row>14</xdr:row>
      <xdr:rowOff>9523</xdr:rowOff>
    </xdr:from>
    <xdr:to>
      <xdr:col>12</xdr:col>
      <xdr:colOff>285750</xdr:colOff>
      <xdr:row>17</xdr:row>
      <xdr:rowOff>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81875" y="2409823"/>
          <a:ext cx="762000" cy="504827"/>
        </a:xfrm>
        <a:prstGeom prst="wedgeRectCallout">
          <a:avLst>
            <a:gd name="adj1" fmla="val 26459"/>
            <a:gd name="adj2" fmla="val -2132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時間数を入力</a:t>
          </a:r>
        </a:p>
      </xdr:txBody>
    </xdr:sp>
    <xdr:clientData/>
  </xdr:twoCellAnchor>
  <xdr:twoCellAnchor>
    <xdr:from>
      <xdr:col>10</xdr:col>
      <xdr:colOff>552450</xdr:colOff>
      <xdr:row>1</xdr:row>
      <xdr:rowOff>9523</xdr:rowOff>
    </xdr:from>
    <xdr:to>
      <xdr:col>12</xdr:col>
      <xdr:colOff>228600</xdr:colOff>
      <xdr:row>2</xdr:row>
      <xdr:rowOff>114300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8975" y="180973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9</xdr:col>
      <xdr:colOff>666749</xdr:colOff>
      <xdr:row>3</xdr:row>
      <xdr:rowOff>161925</xdr:rowOff>
    </xdr:from>
    <xdr:to>
      <xdr:col>10</xdr:col>
      <xdr:colOff>619124</xdr:colOff>
      <xdr:row>9</xdr:row>
      <xdr:rowOff>66675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67474" y="676275"/>
          <a:ext cx="638175" cy="933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314324</xdr:colOff>
      <xdr:row>4</xdr:row>
      <xdr:rowOff>19050</xdr:rowOff>
    </xdr:from>
    <xdr:to>
      <xdr:col>15</xdr:col>
      <xdr:colOff>419100</xdr:colOff>
      <xdr:row>9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172449" y="704850"/>
          <a:ext cx="2162176" cy="914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657225</xdr:colOff>
      <xdr:row>1</xdr:row>
      <xdr:rowOff>9523</xdr:rowOff>
    </xdr:from>
    <xdr:to>
      <xdr:col>14</xdr:col>
      <xdr:colOff>333375</xdr:colOff>
      <xdr:row>2</xdr:row>
      <xdr:rowOff>114300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515350" y="180973"/>
          <a:ext cx="1047750" cy="276227"/>
        </a:xfrm>
        <a:prstGeom prst="wedgeRectCallout">
          <a:avLst>
            <a:gd name="adj1" fmla="val -24261"/>
            <a:gd name="adj2" fmla="val 152875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14</xdr:col>
      <xdr:colOff>180974</xdr:colOff>
      <xdr:row>13</xdr:row>
      <xdr:rowOff>133349</xdr:rowOff>
    </xdr:from>
    <xdr:to>
      <xdr:col>15</xdr:col>
      <xdr:colOff>323849</xdr:colOff>
      <xdr:row>16</xdr:row>
      <xdr:rowOff>133351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410699" y="2362199"/>
          <a:ext cx="828675" cy="514352"/>
        </a:xfrm>
        <a:prstGeom prst="wedgeRectCallout">
          <a:avLst>
            <a:gd name="adj1" fmla="val 4634"/>
            <a:gd name="adj2" fmla="val -20033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謝金を払う日を記入</a:t>
          </a:r>
        </a:p>
      </xdr:txBody>
    </xdr:sp>
    <xdr:clientData/>
  </xdr:twoCellAnchor>
  <xdr:twoCellAnchor>
    <xdr:from>
      <xdr:col>17</xdr:col>
      <xdr:colOff>85725</xdr:colOff>
      <xdr:row>4</xdr:row>
      <xdr:rowOff>38100</xdr:rowOff>
    </xdr:from>
    <xdr:to>
      <xdr:col>18</xdr:col>
      <xdr:colOff>466725</xdr:colOff>
      <xdr:row>9</xdr:row>
      <xdr:rowOff>114300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372850" y="723900"/>
          <a:ext cx="1066800" cy="933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561975</xdr:colOff>
      <xdr:row>1</xdr:row>
      <xdr:rowOff>9523</xdr:rowOff>
    </xdr:from>
    <xdr:to>
      <xdr:col>18</xdr:col>
      <xdr:colOff>238125</xdr:colOff>
      <xdr:row>2</xdr:row>
      <xdr:rowOff>114300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163300" y="180973"/>
          <a:ext cx="1047750" cy="276227"/>
        </a:xfrm>
        <a:prstGeom prst="wedgeRectCallout">
          <a:avLst>
            <a:gd name="adj1" fmla="val 6648"/>
            <a:gd name="adj2" fmla="val 17356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15</xdr:col>
      <xdr:colOff>571500</xdr:colOff>
      <xdr:row>14</xdr:row>
      <xdr:rowOff>28573</xdr:rowOff>
    </xdr:from>
    <xdr:to>
      <xdr:col>16</xdr:col>
      <xdr:colOff>647700</xdr:colOff>
      <xdr:row>17</xdr:row>
      <xdr:rowOff>19050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487025" y="2428873"/>
          <a:ext cx="762000" cy="504827"/>
        </a:xfrm>
        <a:prstGeom prst="wedgeRectCallout">
          <a:avLst>
            <a:gd name="adj1" fmla="val 26459"/>
            <a:gd name="adj2" fmla="val -2132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支払日を入力</a:t>
          </a: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18</xdr:col>
      <xdr:colOff>104775</xdr:colOff>
      <xdr:row>42</xdr:row>
      <xdr:rowOff>95250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6343650"/>
          <a:ext cx="11391900" cy="60960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47</xdr:row>
      <xdr:rowOff>85724</xdr:rowOff>
    </xdr:from>
    <xdr:to>
      <xdr:col>2</xdr:col>
      <xdr:colOff>219075</xdr:colOff>
      <xdr:row>50</xdr:row>
      <xdr:rowOff>76199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9600" y="7800974"/>
          <a:ext cx="609600" cy="504825"/>
        </a:xfrm>
        <a:prstGeom prst="wedgeRectCallout">
          <a:avLst>
            <a:gd name="adj1" fmla="val -20833"/>
            <a:gd name="adj2" fmla="val -22258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印刷番号です</a:t>
          </a:r>
        </a:p>
      </xdr:txBody>
    </xdr:sp>
    <xdr:clientData/>
  </xdr:twoCellAnchor>
  <xdr:twoCellAnchor>
    <xdr:from>
      <xdr:col>2</xdr:col>
      <xdr:colOff>323850</xdr:colOff>
      <xdr:row>47</xdr:row>
      <xdr:rowOff>85724</xdr:rowOff>
    </xdr:from>
    <xdr:to>
      <xdr:col>3</xdr:col>
      <xdr:colOff>666750</xdr:colOff>
      <xdr:row>50</xdr:row>
      <xdr:rowOff>76199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323975" y="7800974"/>
          <a:ext cx="1028700" cy="504825"/>
        </a:xfrm>
        <a:prstGeom prst="wedgeRectCallout">
          <a:avLst>
            <a:gd name="adj1" fmla="val 62500"/>
            <a:gd name="adj2" fmla="val -22258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講師謝金とリンクしています</a:t>
          </a:r>
        </a:p>
      </xdr:txBody>
    </xdr:sp>
    <xdr:clientData/>
  </xdr:twoCellAnchor>
  <xdr:twoCellAnchor>
    <xdr:from>
      <xdr:col>6</xdr:col>
      <xdr:colOff>314325</xdr:colOff>
      <xdr:row>47</xdr:row>
      <xdr:rowOff>104774</xdr:rowOff>
    </xdr:from>
    <xdr:to>
      <xdr:col>7</xdr:col>
      <xdr:colOff>504825</xdr:colOff>
      <xdr:row>50</xdr:row>
      <xdr:rowOff>95249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057650" y="7820024"/>
          <a:ext cx="876300" cy="504825"/>
        </a:xfrm>
        <a:prstGeom prst="wedgeRectCallout">
          <a:avLst>
            <a:gd name="adj1" fmla="val 68740"/>
            <a:gd name="adj2" fmla="val -23201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11</xdr:col>
      <xdr:colOff>666750</xdr:colOff>
      <xdr:row>47</xdr:row>
      <xdr:rowOff>161924</xdr:rowOff>
    </xdr:from>
    <xdr:to>
      <xdr:col>13</xdr:col>
      <xdr:colOff>628650</xdr:colOff>
      <xdr:row>51</xdr:row>
      <xdr:rowOff>85725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839075" y="7877174"/>
          <a:ext cx="1333500" cy="609601"/>
        </a:xfrm>
        <a:prstGeom prst="wedgeRectCallout">
          <a:avLst>
            <a:gd name="adj1" fmla="val -69749"/>
            <a:gd name="adj2" fmla="val -21061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原則的に</a:t>
          </a:r>
          <a:r>
            <a:rPr kumimoji="1" lang="en-US" altLang="ja-JP" sz="1100"/>
            <a:t>JR</a:t>
          </a:r>
          <a:r>
            <a:rPr kumimoji="1" lang="ja-JP" altLang="en-US" sz="1100"/>
            <a:t>（飛行機）料金で計算して記入。</a:t>
          </a:r>
        </a:p>
      </xdr:txBody>
    </xdr:sp>
    <xdr:clientData/>
  </xdr:twoCellAnchor>
  <xdr:twoCellAnchor>
    <xdr:from>
      <xdr:col>9</xdr:col>
      <xdr:colOff>190500</xdr:colOff>
      <xdr:row>47</xdr:row>
      <xdr:rowOff>142873</xdr:rowOff>
    </xdr:from>
    <xdr:to>
      <xdr:col>10</xdr:col>
      <xdr:colOff>381000</xdr:colOff>
      <xdr:row>50</xdr:row>
      <xdr:rowOff>104774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991225" y="7858123"/>
          <a:ext cx="876300" cy="476251"/>
        </a:xfrm>
        <a:prstGeom prst="wedgeRectCallout">
          <a:avLst>
            <a:gd name="adj1" fmla="val -48595"/>
            <a:gd name="adj2" fmla="val -247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10</xdr:col>
      <xdr:colOff>457200</xdr:colOff>
      <xdr:row>47</xdr:row>
      <xdr:rowOff>171448</xdr:rowOff>
    </xdr:from>
    <xdr:to>
      <xdr:col>11</xdr:col>
      <xdr:colOff>533400</xdr:colOff>
      <xdr:row>50</xdr:row>
      <xdr:rowOff>161925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943725" y="7886698"/>
          <a:ext cx="762000" cy="504827"/>
        </a:xfrm>
        <a:prstGeom prst="wedgeRectCallout">
          <a:avLst>
            <a:gd name="adj1" fmla="val -84791"/>
            <a:gd name="adj2" fmla="val -25100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泊数を記入</a:t>
          </a:r>
        </a:p>
      </xdr:txBody>
    </xdr:sp>
    <xdr:clientData/>
  </xdr:twoCellAnchor>
  <xdr:twoCellAnchor>
    <xdr:from>
      <xdr:col>14</xdr:col>
      <xdr:colOff>76199</xdr:colOff>
      <xdr:row>48</xdr:row>
      <xdr:rowOff>19049</xdr:rowOff>
    </xdr:from>
    <xdr:to>
      <xdr:col>15</xdr:col>
      <xdr:colOff>219074</xdr:colOff>
      <xdr:row>51</xdr:row>
      <xdr:rowOff>19051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305924" y="7905749"/>
          <a:ext cx="828675" cy="514352"/>
        </a:xfrm>
        <a:prstGeom prst="wedgeRectCallout">
          <a:avLst>
            <a:gd name="adj1" fmla="val 8083"/>
            <a:gd name="adj2" fmla="val -2429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謝金を払う日を記入</a:t>
          </a:r>
        </a:p>
      </xdr:txBody>
    </xdr:sp>
    <xdr:clientData/>
  </xdr:twoCellAnchor>
  <xdr:twoCellAnchor>
    <xdr:from>
      <xdr:col>7</xdr:col>
      <xdr:colOff>609600</xdr:colOff>
      <xdr:row>47</xdr:row>
      <xdr:rowOff>123823</xdr:rowOff>
    </xdr:from>
    <xdr:to>
      <xdr:col>9</xdr:col>
      <xdr:colOff>76200</xdr:colOff>
      <xdr:row>50</xdr:row>
      <xdr:rowOff>85724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038725" y="7839073"/>
          <a:ext cx="838200" cy="476251"/>
        </a:xfrm>
        <a:prstGeom prst="wedgeRectCallout">
          <a:avLst>
            <a:gd name="adj1" fmla="val 12500"/>
            <a:gd name="adj2" fmla="val -247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5</xdr:col>
      <xdr:colOff>657225</xdr:colOff>
      <xdr:row>35</xdr:row>
      <xdr:rowOff>161925</xdr:rowOff>
    </xdr:from>
    <xdr:to>
      <xdr:col>7</xdr:col>
      <xdr:colOff>333375</xdr:colOff>
      <xdr:row>37</xdr:row>
      <xdr:rowOff>95252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714750" y="581977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10</xdr:col>
      <xdr:colOff>295275</xdr:colOff>
      <xdr:row>35</xdr:row>
      <xdr:rowOff>142875</xdr:rowOff>
    </xdr:from>
    <xdr:to>
      <xdr:col>11</xdr:col>
      <xdr:colOff>657225</xdr:colOff>
      <xdr:row>37</xdr:row>
      <xdr:rowOff>76202</xdr:rowOff>
    </xdr:to>
    <xdr:sp macro="" textlink="">
      <xdr:nvSpPr>
        <xdr:cNvPr id="31" name="四角形吹き出し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81800" y="580072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12</xdr:col>
      <xdr:colOff>638175</xdr:colOff>
      <xdr:row>35</xdr:row>
      <xdr:rowOff>123825</xdr:rowOff>
    </xdr:from>
    <xdr:to>
      <xdr:col>14</xdr:col>
      <xdr:colOff>314325</xdr:colOff>
      <xdr:row>37</xdr:row>
      <xdr:rowOff>57152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496300" y="578167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16</xdr:col>
      <xdr:colOff>219075</xdr:colOff>
      <xdr:row>35</xdr:row>
      <xdr:rowOff>152400</xdr:rowOff>
    </xdr:from>
    <xdr:to>
      <xdr:col>17</xdr:col>
      <xdr:colOff>581025</xdr:colOff>
      <xdr:row>37</xdr:row>
      <xdr:rowOff>85727</xdr:rowOff>
    </xdr:to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820400" y="5810250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</xdr:col>
      <xdr:colOff>200024</xdr:colOff>
      <xdr:row>39</xdr:row>
      <xdr:rowOff>19050</xdr:rowOff>
    </xdr:from>
    <xdr:to>
      <xdr:col>7</xdr:col>
      <xdr:colOff>581024</xdr:colOff>
      <xdr:row>42</xdr:row>
      <xdr:rowOff>57150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85824" y="6362700"/>
          <a:ext cx="4124325" cy="552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285749</xdr:colOff>
      <xdr:row>39</xdr:row>
      <xdr:rowOff>19050</xdr:rowOff>
    </xdr:from>
    <xdr:to>
      <xdr:col>11</xdr:col>
      <xdr:colOff>114300</xdr:colOff>
      <xdr:row>42</xdr:row>
      <xdr:rowOff>57150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772274" y="6362700"/>
          <a:ext cx="514351" cy="552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57149</xdr:colOff>
      <xdr:row>39</xdr:row>
      <xdr:rowOff>9524</xdr:rowOff>
    </xdr:from>
    <xdr:to>
      <xdr:col>14</xdr:col>
      <xdr:colOff>381000</xdr:colOff>
      <xdr:row>42</xdr:row>
      <xdr:rowOff>95249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915274" y="6353174"/>
          <a:ext cx="1695451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485774</xdr:colOff>
      <xdr:row>39</xdr:row>
      <xdr:rowOff>28574</xdr:rowOff>
    </xdr:from>
    <xdr:to>
      <xdr:col>18</xdr:col>
      <xdr:colOff>123825</xdr:colOff>
      <xdr:row>42</xdr:row>
      <xdr:rowOff>114299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401299" y="6372224"/>
          <a:ext cx="1695451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10</xdr:row>
      <xdr:rowOff>38100</xdr:rowOff>
    </xdr:from>
    <xdr:to>
      <xdr:col>9</xdr:col>
      <xdr:colOff>762000</xdr:colOff>
      <xdr:row>10</xdr:row>
      <xdr:rowOff>38100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505075" y="2076450"/>
          <a:ext cx="24574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27</xdr:row>
      <xdr:rowOff>228600</xdr:rowOff>
    </xdr:from>
    <xdr:to>
      <xdr:col>19</xdr:col>
      <xdr:colOff>104775</xdr:colOff>
      <xdr:row>27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800225" y="54864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36</xdr:row>
      <xdr:rowOff>38100</xdr:rowOff>
    </xdr:from>
    <xdr:to>
      <xdr:col>9</xdr:col>
      <xdr:colOff>762000</xdr:colOff>
      <xdr:row>36</xdr:row>
      <xdr:rowOff>38100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552825" y="2200275"/>
          <a:ext cx="24574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46</xdr:row>
      <xdr:rowOff>142875</xdr:rowOff>
    </xdr:from>
    <xdr:to>
      <xdr:col>19</xdr:col>
      <xdr:colOff>104775</xdr:colOff>
      <xdr:row>46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800225" y="41148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21</xdr:row>
      <xdr:rowOff>9525</xdr:rowOff>
    </xdr:from>
    <xdr:to>
      <xdr:col>19</xdr:col>
      <xdr:colOff>19050</xdr:colOff>
      <xdr:row>21</xdr:row>
      <xdr:rowOff>28575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714500" y="41529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073401/&#12487;&#12473;&#12463;&#12488;&#12483;&#12503;/&#28304;&#27849;&#65334;4/&#28304;&#27849;&#24500;&#21454;&#31807;&#20860;&#36035;&#37329;&#21488;&#24115;H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7;&#12477;&#12467;&#12531;&#30740;&#20462;&#20250;/H24&#12497;&#12477;&#12467;&#12531;&#30740;&#20462;&#20250;/&#31038;&#20250;&#20445;&#38522;&#26009;&#65288;&#27096;&#24335;ver6.4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説明"/>
      <sheetName val="事業所登録"/>
      <sheetName val="社員名簿"/>
      <sheetName val="テンプレート"/>
      <sheetName val="表紙"/>
      <sheetName val="ウラ表紙"/>
      <sheetName val="集計"/>
      <sheetName val="普通納付書"/>
      <sheetName val="特例納付書"/>
      <sheetName val="合計表提出用"/>
      <sheetName val="給与明細"/>
      <sheetName val="賞与明細"/>
      <sheetName val="賞与"/>
      <sheetName val="テーブル"/>
    </sheetNames>
    <sheetDataSet>
      <sheetData sheetId="0"/>
      <sheetData sheetId="1"/>
      <sheetData sheetId="2">
        <row r="3">
          <cell r="D3">
            <v>1</v>
          </cell>
          <cell r="E3" t="str">
            <v>大阪　太郎</v>
          </cell>
          <cell r="F3" t="str">
            <v>オオサカ　タロウ</v>
          </cell>
          <cell r="G3" t="str">
            <v>男</v>
          </cell>
          <cell r="H3">
            <v>20219</v>
          </cell>
          <cell r="I3">
            <v>31139</v>
          </cell>
          <cell r="J3" t="str">
            <v>551-0011</v>
          </cell>
          <cell r="K3" t="str">
            <v>大阪市大正区小林東3-10-10-101</v>
          </cell>
        </row>
        <row r="4">
          <cell r="D4">
            <v>2</v>
          </cell>
          <cell r="E4" t="str">
            <v>大阪　次郎</v>
          </cell>
          <cell r="F4" t="str">
            <v>オオサカ　ジロウ</v>
          </cell>
          <cell r="G4" t="str">
            <v>男</v>
          </cell>
          <cell r="H4">
            <v>22944</v>
          </cell>
          <cell r="I4">
            <v>33003</v>
          </cell>
          <cell r="J4" t="str">
            <v>551-0012</v>
          </cell>
          <cell r="K4" t="str">
            <v>大阪市大正区平尾5-4-3</v>
          </cell>
        </row>
        <row r="5">
          <cell r="D5">
            <v>3</v>
          </cell>
        </row>
        <row r="6"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  <row r="28">
          <cell r="D28">
            <v>26</v>
          </cell>
        </row>
        <row r="29">
          <cell r="D29">
            <v>27</v>
          </cell>
        </row>
        <row r="30">
          <cell r="D30">
            <v>28</v>
          </cell>
        </row>
        <row r="31">
          <cell r="D31">
            <v>29</v>
          </cell>
        </row>
        <row r="32">
          <cell r="D32">
            <v>30</v>
          </cell>
        </row>
        <row r="33">
          <cell r="D33">
            <v>31</v>
          </cell>
        </row>
        <row r="34">
          <cell r="D34">
            <v>32</v>
          </cell>
        </row>
        <row r="35">
          <cell r="D35">
            <v>33</v>
          </cell>
        </row>
        <row r="36">
          <cell r="D36">
            <v>34</v>
          </cell>
        </row>
        <row r="37">
          <cell r="D37">
            <v>35</v>
          </cell>
        </row>
        <row r="38">
          <cell r="D38">
            <v>36</v>
          </cell>
        </row>
        <row r="39">
          <cell r="D39">
            <v>37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</row>
        <row r="44">
          <cell r="D44">
            <v>42</v>
          </cell>
        </row>
        <row r="45">
          <cell r="D45">
            <v>43</v>
          </cell>
        </row>
        <row r="46">
          <cell r="D46">
            <v>44</v>
          </cell>
        </row>
        <row r="47">
          <cell r="D47">
            <v>45</v>
          </cell>
        </row>
        <row r="48">
          <cell r="D48">
            <v>46</v>
          </cell>
        </row>
        <row r="49">
          <cell r="D49">
            <v>47</v>
          </cell>
        </row>
        <row r="50">
          <cell r="D50">
            <v>48</v>
          </cell>
        </row>
        <row r="51">
          <cell r="D51">
            <v>49</v>
          </cell>
        </row>
        <row r="52">
          <cell r="D52">
            <v>50</v>
          </cell>
        </row>
        <row r="53">
          <cell r="D53">
            <v>51</v>
          </cell>
        </row>
        <row r="54">
          <cell r="D54">
            <v>52</v>
          </cell>
        </row>
        <row r="55">
          <cell r="D55">
            <v>53</v>
          </cell>
        </row>
        <row r="56">
          <cell r="D56">
            <v>54</v>
          </cell>
        </row>
        <row r="57">
          <cell r="D57">
            <v>55</v>
          </cell>
        </row>
        <row r="58">
          <cell r="D58">
            <v>56</v>
          </cell>
        </row>
        <row r="59">
          <cell r="D59">
            <v>57</v>
          </cell>
        </row>
        <row r="60">
          <cell r="D60">
            <v>58</v>
          </cell>
        </row>
        <row r="61">
          <cell r="D61">
            <v>59</v>
          </cell>
        </row>
        <row r="62">
          <cell r="D62">
            <v>60</v>
          </cell>
        </row>
        <row r="63">
          <cell r="D63">
            <v>61</v>
          </cell>
        </row>
        <row r="64">
          <cell r="D64">
            <v>62</v>
          </cell>
        </row>
        <row r="65">
          <cell r="D65">
            <v>63</v>
          </cell>
        </row>
        <row r="66">
          <cell r="D66">
            <v>64</v>
          </cell>
        </row>
        <row r="67">
          <cell r="D67">
            <v>65</v>
          </cell>
        </row>
        <row r="68">
          <cell r="D68">
            <v>66</v>
          </cell>
        </row>
        <row r="69">
          <cell r="D69">
            <v>67</v>
          </cell>
        </row>
        <row r="70">
          <cell r="D70">
            <v>68</v>
          </cell>
        </row>
        <row r="71">
          <cell r="D71">
            <v>69</v>
          </cell>
        </row>
        <row r="72">
          <cell r="D72">
            <v>70</v>
          </cell>
        </row>
        <row r="73">
          <cell r="D73">
            <v>71</v>
          </cell>
        </row>
        <row r="74">
          <cell r="D74">
            <v>72</v>
          </cell>
        </row>
        <row r="75">
          <cell r="D75">
            <v>73</v>
          </cell>
        </row>
        <row r="76">
          <cell r="D76">
            <v>74</v>
          </cell>
        </row>
        <row r="77">
          <cell r="D77">
            <v>75</v>
          </cell>
        </row>
        <row r="78">
          <cell r="D78">
            <v>76</v>
          </cell>
        </row>
        <row r="79">
          <cell r="D79">
            <v>77</v>
          </cell>
        </row>
        <row r="80">
          <cell r="D80">
            <v>78</v>
          </cell>
        </row>
        <row r="81">
          <cell r="D81">
            <v>79</v>
          </cell>
        </row>
        <row r="82">
          <cell r="D82">
            <v>80</v>
          </cell>
        </row>
        <row r="83">
          <cell r="D83">
            <v>81</v>
          </cell>
        </row>
        <row r="84">
          <cell r="D84">
            <v>82</v>
          </cell>
        </row>
        <row r="85">
          <cell r="D85">
            <v>83</v>
          </cell>
        </row>
        <row r="86">
          <cell r="D86">
            <v>84</v>
          </cell>
        </row>
        <row r="87">
          <cell r="D87">
            <v>85</v>
          </cell>
        </row>
        <row r="88">
          <cell r="D88">
            <v>86</v>
          </cell>
        </row>
        <row r="89">
          <cell r="D89">
            <v>87</v>
          </cell>
        </row>
        <row r="90">
          <cell r="D90">
            <v>88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</row>
        <row r="94">
          <cell r="D94">
            <v>92</v>
          </cell>
        </row>
        <row r="95">
          <cell r="D95">
            <v>93</v>
          </cell>
        </row>
        <row r="96">
          <cell r="D96">
            <v>94</v>
          </cell>
        </row>
        <row r="97">
          <cell r="D97">
            <v>95</v>
          </cell>
        </row>
        <row r="98">
          <cell r="D98">
            <v>96</v>
          </cell>
        </row>
        <row r="99">
          <cell r="D99">
            <v>97</v>
          </cell>
        </row>
        <row r="100">
          <cell r="D100">
            <v>98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</row>
        <row r="104">
          <cell r="D104">
            <v>102</v>
          </cell>
        </row>
        <row r="105">
          <cell r="D105">
            <v>103</v>
          </cell>
        </row>
        <row r="106">
          <cell r="D106">
            <v>104</v>
          </cell>
        </row>
        <row r="107">
          <cell r="D107">
            <v>105</v>
          </cell>
        </row>
        <row r="108">
          <cell r="D108">
            <v>106</v>
          </cell>
        </row>
        <row r="109">
          <cell r="D109">
            <v>107</v>
          </cell>
        </row>
        <row r="110">
          <cell r="D110">
            <v>108</v>
          </cell>
        </row>
        <row r="111">
          <cell r="D111">
            <v>109</v>
          </cell>
        </row>
        <row r="112">
          <cell r="D112">
            <v>110</v>
          </cell>
        </row>
        <row r="113">
          <cell r="D113">
            <v>111</v>
          </cell>
        </row>
        <row r="114">
          <cell r="D114">
            <v>112</v>
          </cell>
        </row>
        <row r="115">
          <cell r="D115">
            <v>113</v>
          </cell>
        </row>
        <row r="116">
          <cell r="D116">
            <v>114</v>
          </cell>
        </row>
        <row r="117">
          <cell r="D117">
            <v>115</v>
          </cell>
        </row>
        <row r="118">
          <cell r="D118">
            <v>116</v>
          </cell>
        </row>
        <row r="119">
          <cell r="D119">
            <v>117</v>
          </cell>
        </row>
        <row r="120">
          <cell r="D120">
            <v>118</v>
          </cell>
        </row>
        <row r="121">
          <cell r="D121">
            <v>119</v>
          </cell>
        </row>
        <row r="122">
          <cell r="D122">
            <v>120</v>
          </cell>
        </row>
        <row r="123">
          <cell r="D123">
            <v>121</v>
          </cell>
        </row>
        <row r="124">
          <cell r="D124">
            <v>122</v>
          </cell>
        </row>
        <row r="125">
          <cell r="D125">
            <v>123</v>
          </cell>
        </row>
        <row r="126">
          <cell r="D126">
            <v>124</v>
          </cell>
        </row>
        <row r="127">
          <cell r="D127">
            <v>125</v>
          </cell>
        </row>
        <row r="128">
          <cell r="D128">
            <v>126</v>
          </cell>
        </row>
        <row r="129">
          <cell r="D129">
            <v>127</v>
          </cell>
        </row>
        <row r="130">
          <cell r="D130">
            <v>128</v>
          </cell>
        </row>
        <row r="131">
          <cell r="D131">
            <v>129</v>
          </cell>
        </row>
        <row r="132">
          <cell r="D132">
            <v>130</v>
          </cell>
        </row>
        <row r="133">
          <cell r="D133">
            <v>131</v>
          </cell>
        </row>
        <row r="134">
          <cell r="D134">
            <v>132</v>
          </cell>
        </row>
        <row r="135">
          <cell r="D135">
            <v>133</v>
          </cell>
        </row>
        <row r="136">
          <cell r="D136">
            <v>134</v>
          </cell>
        </row>
        <row r="137">
          <cell r="D137">
            <v>135</v>
          </cell>
        </row>
        <row r="138">
          <cell r="D138">
            <v>136</v>
          </cell>
        </row>
        <row r="139">
          <cell r="D139">
            <v>137</v>
          </cell>
        </row>
        <row r="140">
          <cell r="D140">
            <v>138</v>
          </cell>
        </row>
        <row r="141">
          <cell r="D141">
            <v>139</v>
          </cell>
        </row>
        <row r="142">
          <cell r="D142">
            <v>140</v>
          </cell>
        </row>
        <row r="143">
          <cell r="D143">
            <v>141</v>
          </cell>
        </row>
        <row r="144">
          <cell r="D144">
            <v>142</v>
          </cell>
        </row>
        <row r="145">
          <cell r="D145">
            <v>143</v>
          </cell>
        </row>
        <row r="146">
          <cell r="D146">
            <v>144</v>
          </cell>
        </row>
        <row r="147">
          <cell r="D147">
            <v>145</v>
          </cell>
        </row>
        <row r="148">
          <cell r="D148">
            <v>146</v>
          </cell>
        </row>
        <row r="149">
          <cell r="D149">
            <v>147</v>
          </cell>
        </row>
        <row r="150">
          <cell r="D150">
            <v>148</v>
          </cell>
        </row>
        <row r="151">
          <cell r="D151">
            <v>149</v>
          </cell>
        </row>
        <row r="152">
          <cell r="D152">
            <v>150</v>
          </cell>
        </row>
      </sheetData>
      <sheetData sheetId="3">
        <row r="161">
          <cell r="A161">
            <v>0</v>
          </cell>
          <cell r="B161">
            <v>1</v>
          </cell>
          <cell r="C161">
            <v>0</v>
          </cell>
        </row>
        <row r="162">
          <cell r="A162">
            <v>25001</v>
          </cell>
          <cell r="B162">
            <v>0.5</v>
          </cell>
          <cell r="C162">
            <v>12500</v>
          </cell>
        </row>
        <row r="163">
          <cell r="A163">
            <v>50001</v>
          </cell>
          <cell r="B163">
            <v>0.25</v>
          </cell>
          <cell r="C163">
            <v>25000</v>
          </cell>
        </row>
        <row r="164">
          <cell r="A164">
            <v>100000</v>
          </cell>
          <cell r="B164">
            <v>0</v>
          </cell>
          <cell r="C164">
            <v>50000</v>
          </cell>
        </row>
        <row r="166">
          <cell r="A166">
            <v>0</v>
          </cell>
          <cell r="B166">
            <v>1</v>
          </cell>
          <cell r="C166">
            <v>0</v>
          </cell>
        </row>
        <row r="167">
          <cell r="A167">
            <v>20001</v>
          </cell>
          <cell r="B167">
            <v>0.5</v>
          </cell>
          <cell r="C167">
            <v>10000</v>
          </cell>
        </row>
        <row r="168">
          <cell r="A168">
            <v>40001</v>
          </cell>
          <cell r="B168">
            <v>0.25</v>
          </cell>
          <cell r="C168">
            <v>20000</v>
          </cell>
        </row>
        <row r="169">
          <cell r="A169">
            <v>80001</v>
          </cell>
          <cell r="B169">
            <v>0</v>
          </cell>
          <cell r="C169">
            <v>40000</v>
          </cell>
        </row>
      </sheetData>
      <sheetData sheetId="4"/>
      <sheetData sheetId="5"/>
      <sheetData sheetId="6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C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D3">
            <v>0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</row>
        <row r="4">
          <cell r="C4">
            <v>0</v>
          </cell>
        </row>
        <row r="5">
          <cell r="C5">
            <v>0.02</v>
          </cell>
        </row>
        <row r="6">
          <cell r="C6">
            <v>0.04</v>
          </cell>
        </row>
        <row r="7">
          <cell r="C7">
            <v>0.06</v>
          </cell>
        </row>
        <row r="8">
          <cell r="C8">
            <v>0.08</v>
          </cell>
        </row>
        <row r="9">
          <cell r="C9">
            <v>0.1</v>
          </cell>
        </row>
        <row r="10">
          <cell r="C10">
            <v>0.12</v>
          </cell>
        </row>
        <row r="11">
          <cell r="C11">
            <v>0.14000000000000001</v>
          </cell>
        </row>
        <row r="12">
          <cell r="C12">
            <v>0.16</v>
          </cell>
        </row>
        <row r="13">
          <cell r="C13">
            <v>0.18</v>
          </cell>
        </row>
        <row r="14">
          <cell r="C14">
            <v>0.2</v>
          </cell>
        </row>
        <row r="15">
          <cell r="C15">
            <v>0.22</v>
          </cell>
        </row>
        <row r="16">
          <cell r="C16">
            <v>0.24</v>
          </cell>
        </row>
        <row r="17">
          <cell r="C17">
            <v>0.26</v>
          </cell>
        </row>
        <row r="18">
          <cell r="C18">
            <v>0.28000000000000003</v>
          </cell>
        </row>
        <row r="19">
          <cell r="C19">
            <v>0.3</v>
          </cell>
        </row>
        <row r="20">
          <cell r="C20">
            <v>0.32</v>
          </cell>
        </row>
        <row r="21">
          <cell r="C21">
            <v>0.35</v>
          </cell>
        </row>
        <row r="22">
          <cell r="C22">
            <v>0.38</v>
          </cell>
        </row>
      </sheetData>
      <sheetData sheetId="13">
        <row r="2">
          <cell r="K2">
            <v>0</v>
          </cell>
          <cell r="L2">
            <v>0</v>
          </cell>
        </row>
        <row r="3">
          <cell r="K3">
            <v>380001</v>
          </cell>
          <cell r="L3">
            <v>380000</v>
          </cell>
          <cell r="N3" t="str">
            <v>する</v>
          </cell>
          <cell r="P3">
            <v>1</v>
          </cell>
        </row>
        <row r="4">
          <cell r="A4">
            <v>0</v>
          </cell>
          <cell r="B4">
            <v>0.05</v>
          </cell>
          <cell r="C4">
            <v>0</v>
          </cell>
          <cell r="E4">
            <v>0</v>
          </cell>
          <cell r="F4">
            <v>1</v>
          </cell>
          <cell r="G4">
            <v>1</v>
          </cell>
          <cell r="H4">
            <v>0</v>
          </cell>
          <cell r="I4">
            <v>0</v>
          </cell>
          <cell r="K4">
            <v>400000</v>
          </cell>
          <cell r="L4">
            <v>360000</v>
          </cell>
          <cell r="N4" t="str">
            <v>しない</v>
          </cell>
          <cell r="P4">
            <v>2</v>
          </cell>
        </row>
        <row r="5">
          <cell r="A5">
            <v>1950001</v>
          </cell>
          <cell r="B5">
            <v>0.1</v>
          </cell>
          <cell r="C5">
            <v>97500</v>
          </cell>
          <cell r="E5">
            <v>651000</v>
          </cell>
          <cell r="F5">
            <v>1</v>
          </cell>
          <cell r="G5">
            <v>1</v>
          </cell>
          <cell r="H5">
            <v>1</v>
          </cell>
          <cell r="I5">
            <v>650000</v>
          </cell>
          <cell r="K5">
            <v>450000</v>
          </cell>
          <cell r="L5">
            <v>310000</v>
          </cell>
          <cell r="P5">
            <v>3</v>
          </cell>
        </row>
        <row r="6">
          <cell r="A6">
            <v>3300001</v>
          </cell>
          <cell r="B6">
            <v>0.2</v>
          </cell>
          <cell r="C6">
            <v>427500</v>
          </cell>
          <cell r="E6">
            <v>1619000</v>
          </cell>
          <cell r="F6">
            <v>1</v>
          </cell>
          <cell r="G6">
            <v>1</v>
          </cell>
          <cell r="H6">
            <v>0</v>
          </cell>
          <cell r="I6">
            <v>-969000</v>
          </cell>
          <cell r="K6">
            <v>500000</v>
          </cell>
          <cell r="L6">
            <v>260000</v>
          </cell>
          <cell r="P6">
            <v>4</v>
          </cell>
        </row>
        <row r="7">
          <cell r="A7">
            <v>6950001</v>
          </cell>
          <cell r="B7">
            <v>0.23</v>
          </cell>
          <cell r="C7">
            <v>636000</v>
          </cell>
          <cell r="E7">
            <v>1620000</v>
          </cell>
          <cell r="F7">
            <v>1</v>
          </cell>
          <cell r="G7">
            <v>1</v>
          </cell>
          <cell r="H7">
            <v>0</v>
          </cell>
          <cell r="I7">
            <v>-970000</v>
          </cell>
          <cell r="K7">
            <v>550000</v>
          </cell>
          <cell r="L7">
            <v>210000</v>
          </cell>
          <cell r="N7" t="str">
            <v>男</v>
          </cell>
          <cell r="P7">
            <v>5</v>
          </cell>
        </row>
        <row r="8">
          <cell r="A8">
            <v>9000001</v>
          </cell>
          <cell r="B8">
            <v>0.33</v>
          </cell>
          <cell r="C8">
            <v>1536000</v>
          </cell>
          <cell r="E8">
            <v>1622000</v>
          </cell>
          <cell r="F8">
            <v>1</v>
          </cell>
          <cell r="G8">
            <v>1</v>
          </cell>
          <cell r="H8">
            <v>0</v>
          </cell>
          <cell r="I8">
            <v>-972000</v>
          </cell>
          <cell r="K8">
            <v>600000</v>
          </cell>
          <cell r="L8">
            <v>160000</v>
          </cell>
          <cell r="N8" t="str">
            <v>女</v>
          </cell>
          <cell r="P8">
            <v>6</v>
          </cell>
        </row>
        <row r="9">
          <cell r="A9">
            <v>18000001</v>
          </cell>
          <cell r="B9">
            <v>0.4</v>
          </cell>
          <cell r="C9">
            <v>2796000</v>
          </cell>
          <cell r="E9">
            <v>1624000</v>
          </cell>
          <cell r="F9">
            <v>1</v>
          </cell>
          <cell r="G9">
            <v>1</v>
          </cell>
          <cell r="H9">
            <v>0</v>
          </cell>
          <cell r="I9">
            <v>-974000</v>
          </cell>
          <cell r="K9">
            <v>650000</v>
          </cell>
          <cell r="L9">
            <v>110000</v>
          </cell>
          <cell r="P9">
            <v>7</v>
          </cell>
        </row>
        <row r="10">
          <cell r="E10">
            <v>1628000</v>
          </cell>
          <cell r="F10">
            <v>4000</v>
          </cell>
          <cell r="G10">
            <v>4000</v>
          </cell>
          <cell r="H10">
            <v>0.6</v>
          </cell>
          <cell r="I10">
            <v>0</v>
          </cell>
          <cell r="K10">
            <v>700000</v>
          </cell>
          <cell r="L10">
            <v>60000</v>
          </cell>
          <cell r="P10">
            <v>8</v>
          </cell>
        </row>
        <row r="11">
          <cell r="E11">
            <v>1800000</v>
          </cell>
          <cell r="F11">
            <v>4000</v>
          </cell>
          <cell r="G11">
            <v>4000</v>
          </cell>
          <cell r="H11">
            <v>0.7</v>
          </cell>
          <cell r="I11">
            <v>180000</v>
          </cell>
          <cell r="K11">
            <v>750000</v>
          </cell>
          <cell r="L11">
            <v>30000</v>
          </cell>
          <cell r="P11">
            <v>9</v>
          </cell>
        </row>
        <row r="12">
          <cell r="E12">
            <v>3600000</v>
          </cell>
          <cell r="F12">
            <v>4000</v>
          </cell>
          <cell r="G12">
            <v>4000</v>
          </cell>
          <cell r="H12">
            <v>0.8</v>
          </cell>
          <cell r="I12">
            <v>540000</v>
          </cell>
          <cell r="K12">
            <v>760000</v>
          </cell>
          <cell r="L12">
            <v>0</v>
          </cell>
          <cell r="P12">
            <v>10</v>
          </cell>
        </row>
        <row r="13">
          <cell r="E13">
            <v>6600000</v>
          </cell>
          <cell r="F13">
            <v>1</v>
          </cell>
          <cell r="G13">
            <v>1</v>
          </cell>
          <cell r="H13">
            <v>0.9</v>
          </cell>
          <cell r="I13">
            <v>1200000</v>
          </cell>
          <cell r="P13">
            <v>11</v>
          </cell>
        </row>
        <row r="14">
          <cell r="E14">
            <v>10000000</v>
          </cell>
          <cell r="F14">
            <v>1</v>
          </cell>
          <cell r="G14">
            <v>1</v>
          </cell>
          <cell r="H14">
            <v>0.95</v>
          </cell>
          <cell r="I14">
            <v>1700000</v>
          </cell>
          <cell r="P14">
            <v>12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88000</v>
          </cell>
          <cell r="D31">
            <v>89000</v>
          </cell>
          <cell r="E31">
            <v>130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89000</v>
          </cell>
          <cell r="D32">
            <v>90000</v>
          </cell>
          <cell r="E32">
            <v>180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90000</v>
          </cell>
          <cell r="D33">
            <v>91000</v>
          </cell>
          <cell r="E33">
            <v>230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91000</v>
          </cell>
          <cell r="D34">
            <v>92000</v>
          </cell>
          <cell r="E34">
            <v>280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92000</v>
          </cell>
          <cell r="D35">
            <v>93000</v>
          </cell>
          <cell r="E35">
            <v>330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93000</v>
          </cell>
          <cell r="D36">
            <v>94000</v>
          </cell>
          <cell r="E36">
            <v>380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94000</v>
          </cell>
          <cell r="D37">
            <v>95000</v>
          </cell>
          <cell r="E37">
            <v>430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95000</v>
          </cell>
          <cell r="D38">
            <v>96000</v>
          </cell>
          <cell r="E38">
            <v>480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96000</v>
          </cell>
          <cell r="D39">
            <v>97000</v>
          </cell>
          <cell r="E39">
            <v>530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97000</v>
          </cell>
          <cell r="D40">
            <v>98000</v>
          </cell>
          <cell r="E40">
            <v>580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98000</v>
          </cell>
          <cell r="D41">
            <v>99000</v>
          </cell>
          <cell r="E41">
            <v>630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99000</v>
          </cell>
          <cell r="D42">
            <v>101000</v>
          </cell>
          <cell r="E42">
            <v>710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101000</v>
          </cell>
          <cell r="D43">
            <v>103000</v>
          </cell>
          <cell r="E43">
            <v>810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103000</v>
          </cell>
          <cell r="D44">
            <v>105000</v>
          </cell>
          <cell r="E44">
            <v>910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105000</v>
          </cell>
          <cell r="D45">
            <v>107000</v>
          </cell>
          <cell r="E45">
            <v>1010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107000</v>
          </cell>
          <cell r="D46">
            <v>109000</v>
          </cell>
          <cell r="E46">
            <v>1110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109000</v>
          </cell>
          <cell r="D47">
            <v>111000</v>
          </cell>
          <cell r="E47">
            <v>1210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111000</v>
          </cell>
          <cell r="D48">
            <v>113000</v>
          </cell>
          <cell r="E48">
            <v>1310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113000</v>
          </cell>
          <cell r="D49">
            <v>115000</v>
          </cell>
          <cell r="E49">
            <v>1410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115000</v>
          </cell>
          <cell r="D50">
            <v>117000</v>
          </cell>
          <cell r="E50">
            <v>1510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117000</v>
          </cell>
          <cell r="D51">
            <v>119000</v>
          </cell>
          <cell r="E51">
            <v>1610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119000</v>
          </cell>
          <cell r="D52">
            <v>121000</v>
          </cell>
          <cell r="E52">
            <v>1710</v>
          </cell>
          <cell r="F52">
            <v>120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>
            <v>121000</v>
          </cell>
          <cell r="D53">
            <v>123000</v>
          </cell>
          <cell r="E53">
            <v>1810</v>
          </cell>
          <cell r="F53">
            <v>220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123000</v>
          </cell>
          <cell r="D54">
            <v>125000</v>
          </cell>
          <cell r="E54">
            <v>1910</v>
          </cell>
          <cell r="F54">
            <v>320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125000</v>
          </cell>
          <cell r="D55">
            <v>127000</v>
          </cell>
          <cell r="E55">
            <v>2010</v>
          </cell>
          <cell r="F55">
            <v>420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127000</v>
          </cell>
          <cell r="D56">
            <v>129000</v>
          </cell>
          <cell r="E56">
            <v>2110</v>
          </cell>
          <cell r="F56">
            <v>520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129000</v>
          </cell>
          <cell r="D57">
            <v>131000</v>
          </cell>
          <cell r="E57">
            <v>2210</v>
          </cell>
          <cell r="F57">
            <v>620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131000</v>
          </cell>
          <cell r="D58">
            <v>133000</v>
          </cell>
          <cell r="E58">
            <v>2310</v>
          </cell>
          <cell r="F58">
            <v>720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133000</v>
          </cell>
          <cell r="D59">
            <v>135000</v>
          </cell>
          <cell r="E59">
            <v>2410</v>
          </cell>
          <cell r="F59">
            <v>820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135000</v>
          </cell>
          <cell r="D60">
            <v>137000</v>
          </cell>
          <cell r="E60">
            <v>2500</v>
          </cell>
          <cell r="F60">
            <v>910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137000</v>
          </cell>
          <cell r="D61">
            <v>139000</v>
          </cell>
          <cell r="E61">
            <v>2560</v>
          </cell>
          <cell r="F61">
            <v>970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139000</v>
          </cell>
          <cell r="D62">
            <v>141000</v>
          </cell>
          <cell r="E62">
            <v>2620</v>
          </cell>
          <cell r="F62">
            <v>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141000</v>
          </cell>
          <cell r="D63">
            <v>143000</v>
          </cell>
          <cell r="E63">
            <v>2680</v>
          </cell>
          <cell r="F63">
            <v>1090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143000</v>
          </cell>
          <cell r="D64">
            <v>145000</v>
          </cell>
          <cell r="E64">
            <v>2740</v>
          </cell>
          <cell r="F64">
            <v>1150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145000</v>
          </cell>
          <cell r="D65">
            <v>147000</v>
          </cell>
          <cell r="E65">
            <v>2800</v>
          </cell>
          <cell r="F65">
            <v>1210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147000</v>
          </cell>
          <cell r="D66">
            <v>149000</v>
          </cell>
          <cell r="E66">
            <v>2860</v>
          </cell>
          <cell r="F66">
            <v>1270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149000</v>
          </cell>
          <cell r="D67">
            <v>151000</v>
          </cell>
          <cell r="E67">
            <v>2920</v>
          </cell>
          <cell r="F67">
            <v>1330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151000</v>
          </cell>
          <cell r="D68">
            <v>153000</v>
          </cell>
          <cell r="E68">
            <v>2990</v>
          </cell>
          <cell r="F68">
            <v>1400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153000</v>
          </cell>
          <cell r="D69">
            <v>155000</v>
          </cell>
          <cell r="E69">
            <v>3060</v>
          </cell>
          <cell r="F69">
            <v>1470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155000</v>
          </cell>
          <cell r="D70">
            <v>157000</v>
          </cell>
          <cell r="E70">
            <v>3130</v>
          </cell>
          <cell r="F70">
            <v>1540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>
            <v>157000</v>
          </cell>
          <cell r="D71">
            <v>159000</v>
          </cell>
          <cell r="E71">
            <v>3200</v>
          </cell>
          <cell r="F71">
            <v>1610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159000</v>
          </cell>
          <cell r="D72">
            <v>161000</v>
          </cell>
          <cell r="E72">
            <v>3270</v>
          </cell>
          <cell r="F72">
            <v>1680</v>
          </cell>
          <cell r="G72">
            <v>100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161000</v>
          </cell>
          <cell r="D73">
            <v>163000</v>
          </cell>
          <cell r="E73">
            <v>3340</v>
          </cell>
          <cell r="F73">
            <v>1750</v>
          </cell>
          <cell r="G73">
            <v>170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163000</v>
          </cell>
          <cell r="D74">
            <v>165000</v>
          </cell>
          <cell r="E74">
            <v>3410</v>
          </cell>
          <cell r="F74">
            <v>1820</v>
          </cell>
          <cell r="G74">
            <v>240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165000</v>
          </cell>
          <cell r="D75">
            <v>167000</v>
          </cell>
          <cell r="E75">
            <v>3480</v>
          </cell>
          <cell r="F75">
            <v>1890</v>
          </cell>
          <cell r="G75">
            <v>310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167000</v>
          </cell>
          <cell r="D76">
            <v>169000</v>
          </cell>
          <cell r="E76">
            <v>3550</v>
          </cell>
          <cell r="F76">
            <v>1960</v>
          </cell>
          <cell r="G76">
            <v>380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169000</v>
          </cell>
          <cell r="D77">
            <v>171000</v>
          </cell>
          <cell r="E77">
            <v>3620</v>
          </cell>
          <cell r="F77">
            <v>2030</v>
          </cell>
          <cell r="G77">
            <v>450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>
            <v>171000</v>
          </cell>
          <cell r="D78">
            <v>173000</v>
          </cell>
          <cell r="E78">
            <v>3690</v>
          </cell>
          <cell r="F78">
            <v>2100</v>
          </cell>
          <cell r="G78">
            <v>520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>
            <v>173000</v>
          </cell>
          <cell r="D79">
            <v>175000</v>
          </cell>
          <cell r="E79">
            <v>3760</v>
          </cell>
          <cell r="F79">
            <v>2170</v>
          </cell>
          <cell r="G79">
            <v>590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175000</v>
          </cell>
          <cell r="D80">
            <v>177000</v>
          </cell>
          <cell r="E80">
            <v>3830</v>
          </cell>
          <cell r="F80">
            <v>2240</v>
          </cell>
          <cell r="G80">
            <v>660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>
            <v>177000</v>
          </cell>
          <cell r="D81">
            <v>179000</v>
          </cell>
          <cell r="E81">
            <v>3900</v>
          </cell>
          <cell r="F81">
            <v>2310</v>
          </cell>
          <cell r="G81">
            <v>730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>
            <v>179000</v>
          </cell>
          <cell r="D82">
            <v>181000</v>
          </cell>
          <cell r="E82">
            <v>3970</v>
          </cell>
          <cell r="F82">
            <v>2380</v>
          </cell>
          <cell r="G82">
            <v>800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181000</v>
          </cell>
          <cell r="D83">
            <v>183000</v>
          </cell>
          <cell r="E83">
            <v>4040</v>
          </cell>
          <cell r="F83">
            <v>2450</v>
          </cell>
          <cell r="G83">
            <v>870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>
            <v>183000</v>
          </cell>
          <cell r="D84">
            <v>185000</v>
          </cell>
          <cell r="E84">
            <v>4110</v>
          </cell>
          <cell r="F84">
            <v>2520</v>
          </cell>
          <cell r="G84">
            <v>940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185000</v>
          </cell>
          <cell r="D85">
            <v>187000</v>
          </cell>
          <cell r="E85">
            <v>4180</v>
          </cell>
          <cell r="F85">
            <v>2590</v>
          </cell>
          <cell r="G85">
            <v>1010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>
            <v>187000</v>
          </cell>
          <cell r="D86">
            <v>189000</v>
          </cell>
          <cell r="E86">
            <v>4250</v>
          </cell>
          <cell r="F86">
            <v>2660</v>
          </cell>
          <cell r="G86">
            <v>1080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189000</v>
          </cell>
          <cell r="D87">
            <v>191000</v>
          </cell>
          <cell r="E87">
            <v>4320</v>
          </cell>
          <cell r="F87">
            <v>2730</v>
          </cell>
          <cell r="G87">
            <v>1150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191000</v>
          </cell>
          <cell r="D88">
            <v>193000</v>
          </cell>
          <cell r="E88">
            <v>4390</v>
          </cell>
          <cell r="F88">
            <v>2800</v>
          </cell>
          <cell r="G88">
            <v>1220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193000</v>
          </cell>
          <cell r="D89">
            <v>195000</v>
          </cell>
          <cell r="E89">
            <v>4460</v>
          </cell>
          <cell r="F89">
            <v>2870</v>
          </cell>
          <cell r="G89">
            <v>1290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195000</v>
          </cell>
          <cell r="D90">
            <v>197000</v>
          </cell>
          <cell r="E90">
            <v>4530</v>
          </cell>
          <cell r="F90">
            <v>2940</v>
          </cell>
          <cell r="G90">
            <v>1360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197000</v>
          </cell>
          <cell r="D91">
            <v>199000</v>
          </cell>
          <cell r="E91">
            <v>4600</v>
          </cell>
          <cell r="F91">
            <v>3010</v>
          </cell>
          <cell r="G91">
            <v>1430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199000</v>
          </cell>
          <cell r="D92">
            <v>201000</v>
          </cell>
          <cell r="E92">
            <v>4670</v>
          </cell>
          <cell r="F92">
            <v>3080</v>
          </cell>
          <cell r="G92">
            <v>1500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201000</v>
          </cell>
          <cell r="D93">
            <v>203000</v>
          </cell>
          <cell r="E93">
            <v>4740</v>
          </cell>
          <cell r="F93">
            <v>3150</v>
          </cell>
          <cell r="G93">
            <v>1570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>
            <v>203000</v>
          </cell>
          <cell r="D94">
            <v>205000</v>
          </cell>
          <cell r="E94">
            <v>4810</v>
          </cell>
          <cell r="F94">
            <v>3220</v>
          </cell>
          <cell r="G94">
            <v>1640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205000</v>
          </cell>
          <cell r="D95">
            <v>207000</v>
          </cell>
          <cell r="E95">
            <v>4880</v>
          </cell>
          <cell r="F95">
            <v>3290</v>
          </cell>
          <cell r="G95">
            <v>1710</v>
          </cell>
          <cell r="H95">
            <v>130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207000</v>
          </cell>
          <cell r="D96">
            <v>209000</v>
          </cell>
          <cell r="E96">
            <v>4950</v>
          </cell>
          <cell r="F96">
            <v>3360</v>
          </cell>
          <cell r="G96">
            <v>1780</v>
          </cell>
          <cell r="H96">
            <v>200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209000</v>
          </cell>
          <cell r="D97">
            <v>211000</v>
          </cell>
          <cell r="E97">
            <v>5020</v>
          </cell>
          <cell r="F97">
            <v>3430</v>
          </cell>
          <cell r="G97">
            <v>1850</v>
          </cell>
          <cell r="H97">
            <v>270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>
            <v>211000</v>
          </cell>
          <cell r="D98">
            <v>213000</v>
          </cell>
          <cell r="E98">
            <v>5090</v>
          </cell>
          <cell r="F98">
            <v>3500</v>
          </cell>
          <cell r="G98">
            <v>1920</v>
          </cell>
          <cell r="H98">
            <v>340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>
            <v>213000</v>
          </cell>
          <cell r="D99">
            <v>215000</v>
          </cell>
          <cell r="E99">
            <v>5160</v>
          </cell>
          <cell r="F99">
            <v>3570</v>
          </cell>
          <cell r="G99">
            <v>1990</v>
          </cell>
          <cell r="H99">
            <v>410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215000</v>
          </cell>
          <cell r="D100">
            <v>217000</v>
          </cell>
          <cell r="E100">
            <v>5230</v>
          </cell>
          <cell r="F100">
            <v>3640</v>
          </cell>
          <cell r="G100">
            <v>2060</v>
          </cell>
          <cell r="H100">
            <v>480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217000</v>
          </cell>
          <cell r="D101">
            <v>219000</v>
          </cell>
          <cell r="E101">
            <v>5300</v>
          </cell>
          <cell r="F101">
            <v>3710</v>
          </cell>
          <cell r="G101">
            <v>2130</v>
          </cell>
          <cell r="H101">
            <v>550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219000</v>
          </cell>
          <cell r="D102">
            <v>221000</v>
          </cell>
          <cell r="E102">
            <v>5370</v>
          </cell>
          <cell r="F102">
            <v>3780</v>
          </cell>
          <cell r="G102">
            <v>2200</v>
          </cell>
          <cell r="H102">
            <v>620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221000</v>
          </cell>
          <cell r="D103">
            <v>224000</v>
          </cell>
          <cell r="E103">
            <v>5450</v>
          </cell>
          <cell r="F103">
            <v>3870</v>
          </cell>
          <cell r="G103">
            <v>2290</v>
          </cell>
          <cell r="H103">
            <v>700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224000</v>
          </cell>
          <cell r="D104">
            <v>227000</v>
          </cell>
          <cell r="E104">
            <v>5560</v>
          </cell>
          <cell r="F104">
            <v>3980</v>
          </cell>
          <cell r="G104">
            <v>2390</v>
          </cell>
          <cell r="H104">
            <v>810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227000</v>
          </cell>
          <cell r="D105">
            <v>230000</v>
          </cell>
          <cell r="E105">
            <v>5660</v>
          </cell>
          <cell r="F105">
            <v>4080</v>
          </cell>
          <cell r="G105">
            <v>2500</v>
          </cell>
          <cell r="H105">
            <v>910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230000</v>
          </cell>
          <cell r="D106">
            <v>233000</v>
          </cell>
          <cell r="E106">
            <v>5770</v>
          </cell>
          <cell r="F106">
            <v>4190</v>
          </cell>
          <cell r="G106">
            <v>2600</v>
          </cell>
          <cell r="H106">
            <v>1020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233000</v>
          </cell>
          <cell r="D107">
            <v>236000</v>
          </cell>
          <cell r="E107">
            <v>5870</v>
          </cell>
          <cell r="F107">
            <v>4290</v>
          </cell>
          <cell r="G107">
            <v>2710</v>
          </cell>
          <cell r="H107">
            <v>1120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236000</v>
          </cell>
          <cell r="D108">
            <v>239000</v>
          </cell>
          <cell r="E108">
            <v>5980</v>
          </cell>
          <cell r="F108">
            <v>4400</v>
          </cell>
          <cell r="G108">
            <v>2810</v>
          </cell>
          <cell r="H108">
            <v>1230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239000</v>
          </cell>
          <cell r="D109">
            <v>242000</v>
          </cell>
          <cell r="E109">
            <v>6080</v>
          </cell>
          <cell r="F109">
            <v>4500</v>
          </cell>
          <cell r="G109">
            <v>2920</v>
          </cell>
          <cell r="H109">
            <v>1330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242000</v>
          </cell>
          <cell r="D110">
            <v>245000</v>
          </cell>
          <cell r="E110">
            <v>6190</v>
          </cell>
          <cell r="F110">
            <v>4610</v>
          </cell>
          <cell r="G110">
            <v>3020</v>
          </cell>
          <cell r="H110">
            <v>1440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>
            <v>245000</v>
          </cell>
          <cell r="D111">
            <v>248000</v>
          </cell>
          <cell r="E111">
            <v>6290</v>
          </cell>
          <cell r="F111">
            <v>4710</v>
          </cell>
          <cell r="G111">
            <v>3130</v>
          </cell>
          <cell r="H111">
            <v>1540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248000</v>
          </cell>
          <cell r="D112">
            <v>251000</v>
          </cell>
          <cell r="E112">
            <v>6400</v>
          </cell>
          <cell r="F112">
            <v>4820</v>
          </cell>
          <cell r="G112">
            <v>3230</v>
          </cell>
          <cell r="H112">
            <v>1650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>
            <v>251000</v>
          </cell>
          <cell r="D113">
            <v>254000</v>
          </cell>
          <cell r="E113">
            <v>6500</v>
          </cell>
          <cell r="F113">
            <v>4920</v>
          </cell>
          <cell r="G113">
            <v>3340</v>
          </cell>
          <cell r="H113">
            <v>1750</v>
          </cell>
          <cell r="I113">
            <v>170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254000</v>
          </cell>
          <cell r="D114">
            <v>257000</v>
          </cell>
          <cell r="E114">
            <v>6610</v>
          </cell>
          <cell r="F114">
            <v>5030</v>
          </cell>
          <cell r="G114">
            <v>3440</v>
          </cell>
          <cell r="H114">
            <v>1860</v>
          </cell>
          <cell r="I114">
            <v>280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257000</v>
          </cell>
          <cell r="D115">
            <v>260000</v>
          </cell>
          <cell r="E115">
            <v>6710</v>
          </cell>
          <cell r="F115">
            <v>5130</v>
          </cell>
          <cell r="G115">
            <v>3550</v>
          </cell>
          <cell r="H115">
            <v>1960</v>
          </cell>
          <cell r="I115">
            <v>380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260000</v>
          </cell>
          <cell r="D116">
            <v>263000</v>
          </cell>
          <cell r="E116">
            <v>6820</v>
          </cell>
          <cell r="F116">
            <v>5240</v>
          </cell>
          <cell r="G116">
            <v>3650</v>
          </cell>
          <cell r="H116">
            <v>2070</v>
          </cell>
          <cell r="I116">
            <v>490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263000</v>
          </cell>
          <cell r="D117">
            <v>266000</v>
          </cell>
          <cell r="E117">
            <v>6920</v>
          </cell>
          <cell r="F117">
            <v>5340</v>
          </cell>
          <cell r="G117">
            <v>3760</v>
          </cell>
          <cell r="H117">
            <v>2170</v>
          </cell>
          <cell r="I117">
            <v>590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266000</v>
          </cell>
          <cell r="D118">
            <v>269000</v>
          </cell>
          <cell r="E118">
            <v>7030</v>
          </cell>
          <cell r="F118">
            <v>5450</v>
          </cell>
          <cell r="G118">
            <v>3860</v>
          </cell>
          <cell r="H118">
            <v>2280</v>
          </cell>
          <cell r="I118">
            <v>700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269000</v>
          </cell>
          <cell r="D119">
            <v>272000</v>
          </cell>
          <cell r="E119">
            <v>7130</v>
          </cell>
          <cell r="F119">
            <v>5550</v>
          </cell>
          <cell r="G119">
            <v>3970</v>
          </cell>
          <cell r="H119">
            <v>2380</v>
          </cell>
          <cell r="I119">
            <v>800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>
            <v>272000</v>
          </cell>
          <cell r="D120">
            <v>275000</v>
          </cell>
          <cell r="E120">
            <v>7240</v>
          </cell>
          <cell r="F120">
            <v>5660</v>
          </cell>
          <cell r="G120">
            <v>4070</v>
          </cell>
          <cell r="H120">
            <v>2490</v>
          </cell>
          <cell r="I120">
            <v>910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>
            <v>275000</v>
          </cell>
          <cell r="D121">
            <v>278000</v>
          </cell>
          <cell r="E121">
            <v>7340</v>
          </cell>
          <cell r="F121">
            <v>5760</v>
          </cell>
          <cell r="G121">
            <v>4180</v>
          </cell>
          <cell r="H121">
            <v>2590</v>
          </cell>
          <cell r="I121">
            <v>1010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>
            <v>278000</v>
          </cell>
          <cell r="D122">
            <v>281000</v>
          </cell>
          <cell r="E122">
            <v>7450</v>
          </cell>
          <cell r="F122">
            <v>5870</v>
          </cell>
          <cell r="G122">
            <v>4280</v>
          </cell>
          <cell r="H122">
            <v>2700</v>
          </cell>
          <cell r="I122">
            <v>1120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>
            <v>281000</v>
          </cell>
          <cell r="D123">
            <v>284000</v>
          </cell>
          <cell r="E123">
            <v>7550</v>
          </cell>
          <cell r="F123">
            <v>5970</v>
          </cell>
          <cell r="G123">
            <v>4390</v>
          </cell>
          <cell r="H123">
            <v>2800</v>
          </cell>
          <cell r="I123">
            <v>1220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>
            <v>284000</v>
          </cell>
          <cell r="D124">
            <v>287000</v>
          </cell>
          <cell r="E124">
            <v>7660</v>
          </cell>
          <cell r="F124">
            <v>6080</v>
          </cell>
          <cell r="G124">
            <v>4490</v>
          </cell>
          <cell r="H124">
            <v>2910</v>
          </cell>
          <cell r="I124">
            <v>1330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>
            <v>287000</v>
          </cell>
          <cell r="D125">
            <v>290000</v>
          </cell>
          <cell r="E125">
            <v>7760</v>
          </cell>
          <cell r="F125">
            <v>6180</v>
          </cell>
          <cell r="G125">
            <v>4600</v>
          </cell>
          <cell r="H125">
            <v>3010</v>
          </cell>
          <cell r="I125">
            <v>1430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>
            <v>290000</v>
          </cell>
          <cell r="D126">
            <v>293000</v>
          </cell>
          <cell r="E126">
            <v>7870</v>
          </cell>
          <cell r="F126">
            <v>6290</v>
          </cell>
          <cell r="G126">
            <v>4700</v>
          </cell>
          <cell r="H126">
            <v>3120</v>
          </cell>
          <cell r="I126">
            <v>1540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>
            <v>293000</v>
          </cell>
          <cell r="D127">
            <v>296000</v>
          </cell>
          <cell r="E127">
            <v>7970</v>
          </cell>
          <cell r="F127">
            <v>6390</v>
          </cell>
          <cell r="G127">
            <v>4810</v>
          </cell>
          <cell r="H127">
            <v>3220</v>
          </cell>
          <cell r="I127">
            <v>1640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>
            <v>296000</v>
          </cell>
          <cell r="D128">
            <v>299000</v>
          </cell>
          <cell r="E128">
            <v>8080</v>
          </cell>
          <cell r="F128">
            <v>6500</v>
          </cell>
          <cell r="G128">
            <v>4910</v>
          </cell>
          <cell r="H128">
            <v>3330</v>
          </cell>
          <cell r="I128">
            <v>1750</v>
          </cell>
          <cell r="J128">
            <v>160</v>
          </cell>
          <cell r="K128">
            <v>0</v>
          </cell>
          <cell r="L128">
            <v>0</v>
          </cell>
        </row>
        <row r="129">
          <cell r="C129">
            <v>299000</v>
          </cell>
          <cell r="D129">
            <v>302000</v>
          </cell>
          <cell r="E129">
            <v>8250</v>
          </cell>
          <cell r="F129">
            <v>6600</v>
          </cell>
          <cell r="G129">
            <v>5020</v>
          </cell>
          <cell r="H129">
            <v>3440</v>
          </cell>
          <cell r="I129">
            <v>1850</v>
          </cell>
          <cell r="J129">
            <v>270</v>
          </cell>
          <cell r="K129">
            <v>0</v>
          </cell>
          <cell r="L129">
            <v>0</v>
          </cell>
        </row>
        <row r="130">
          <cell r="C130">
            <v>302000</v>
          </cell>
          <cell r="D130">
            <v>305000</v>
          </cell>
          <cell r="E130">
            <v>8490</v>
          </cell>
          <cell r="F130">
            <v>6720</v>
          </cell>
          <cell r="G130">
            <v>5140</v>
          </cell>
          <cell r="H130">
            <v>3560</v>
          </cell>
          <cell r="I130">
            <v>1970</v>
          </cell>
          <cell r="J130">
            <v>390</v>
          </cell>
          <cell r="K130">
            <v>0</v>
          </cell>
          <cell r="L130">
            <v>0</v>
          </cell>
        </row>
        <row r="131">
          <cell r="C131">
            <v>305000</v>
          </cell>
          <cell r="D131">
            <v>308000</v>
          </cell>
          <cell r="E131">
            <v>8730</v>
          </cell>
          <cell r="F131">
            <v>6840</v>
          </cell>
          <cell r="G131">
            <v>5260</v>
          </cell>
          <cell r="H131">
            <v>3680</v>
          </cell>
          <cell r="I131">
            <v>2090</v>
          </cell>
          <cell r="J131">
            <v>510</v>
          </cell>
          <cell r="K131">
            <v>0</v>
          </cell>
          <cell r="L131">
            <v>0</v>
          </cell>
        </row>
        <row r="132">
          <cell r="C132">
            <v>308000</v>
          </cell>
          <cell r="D132">
            <v>311000</v>
          </cell>
          <cell r="E132">
            <v>8970</v>
          </cell>
          <cell r="F132">
            <v>6960</v>
          </cell>
          <cell r="G132">
            <v>5380</v>
          </cell>
          <cell r="H132">
            <v>3800</v>
          </cell>
          <cell r="I132">
            <v>2210</v>
          </cell>
          <cell r="J132">
            <v>630</v>
          </cell>
          <cell r="K132">
            <v>0</v>
          </cell>
          <cell r="L132">
            <v>0</v>
          </cell>
        </row>
        <row r="133">
          <cell r="C133">
            <v>311000</v>
          </cell>
          <cell r="D133">
            <v>314000</v>
          </cell>
          <cell r="E133">
            <v>9210</v>
          </cell>
          <cell r="F133">
            <v>7080</v>
          </cell>
          <cell r="G133">
            <v>5500</v>
          </cell>
          <cell r="H133">
            <v>3920</v>
          </cell>
          <cell r="I133">
            <v>2330</v>
          </cell>
          <cell r="J133">
            <v>750</v>
          </cell>
          <cell r="K133">
            <v>0</v>
          </cell>
          <cell r="L133">
            <v>0</v>
          </cell>
        </row>
        <row r="134">
          <cell r="C134">
            <v>314000</v>
          </cell>
          <cell r="D134">
            <v>317000</v>
          </cell>
          <cell r="E134">
            <v>9450</v>
          </cell>
          <cell r="F134">
            <v>7200</v>
          </cell>
          <cell r="G134">
            <v>5620</v>
          </cell>
          <cell r="H134">
            <v>4040</v>
          </cell>
          <cell r="I134">
            <v>2450</v>
          </cell>
          <cell r="J134">
            <v>870</v>
          </cell>
          <cell r="K134">
            <v>0</v>
          </cell>
          <cell r="L134">
            <v>0</v>
          </cell>
        </row>
        <row r="135">
          <cell r="C135">
            <v>317000</v>
          </cell>
          <cell r="D135">
            <v>320000</v>
          </cell>
          <cell r="E135">
            <v>9690</v>
          </cell>
          <cell r="F135">
            <v>7320</v>
          </cell>
          <cell r="G135">
            <v>5740</v>
          </cell>
          <cell r="H135">
            <v>4160</v>
          </cell>
          <cell r="I135">
            <v>2570</v>
          </cell>
          <cell r="J135">
            <v>990</v>
          </cell>
          <cell r="K135">
            <v>0</v>
          </cell>
          <cell r="L135">
            <v>0</v>
          </cell>
        </row>
        <row r="136">
          <cell r="C136">
            <v>320000</v>
          </cell>
          <cell r="D136">
            <v>323000</v>
          </cell>
          <cell r="E136">
            <v>9930</v>
          </cell>
          <cell r="F136">
            <v>7440</v>
          </cell>
          <cell r="G136">
            <v>5860</v>
          </cell>
          <cell r="H136">
            <v>4280</v>
          </cell>
          <cell r="I136">
            <v>2690</v>
          </cell>
          <cell r="J136">
            <v>1110</v>
          </cell>
          <cell r="K136">
            <v>0</v>
          </cell>
          <cell r="L136">
            <v>0</v>
          </cell>
        </row>
        <row r="137">
          <cell r="C137">
            <v>323000</v>
          </cell>
          <cell r="D137">
            <v>326000</v>
          </cell>
          <cell r="E137">
            <v>10170</v>
          </cell>
          <cell r="F137">
            <v>7560</v>
          </cell>
          <cell r="G137">
            <v>5980</v>
          </cell>
          <cell r="H137">
            <v>4400</v>
          </cell>
          <cell r="I137">
            <v>2810</v>
          </cell>
          <cell r="J137">
            <v>1230</v>
          </cell>
          <cell r="K137">
            <v>0</v>
          </cell>
          <cell r="L137">
            <v>0</v>
          </cell>
        </row>
        <row r="138">
          <cell r="C138">
            <v>326000</v>
          </cell>
          <cell r="D138">
            <v>329000</v>
          </cell>
          <cell r="E138">
            <v>10410</v>
          </cell>
          <cell r="F138">
            <v>7680</v>
          </cell>
          <cell r="G138">
            <v>6100</v>
          </cell>
          <cell r="H138">
            <v>4520</v>
          </cell>
          <cell r="I138">
            <v>2930</v>
          </cell>
          <cell r="J138">
            <v>1350</v>
          </cell>
          <cell r="K138">
            <v>0</v>
          </cell>
          <cell r="L138">
            <v>0</v>
          </cell>
        </row>
        <row r="139">
          <cell r="C139">
            <v>329000</v>
          </cell>
          <cell r="D139">
            <v>332000</v>
          </cell>
          <cell r="E139">
            <v>10650</v>
          </cell>
          <cell r="F139">
            <v>7800</v>
          </cell>
          <cell r="G139">
            <v>6220</v>
          </cell>
          <cell r="H139">
            <v>4640</v>
          </cell>
          <cell r="I139">
            <v>3050</v>
          </cell>
          <cell r="J139">
            <v>1470</v>
          </cell>
          <cell r="K139">
            <v>0</v>
          </cell>
          <cell r="L139">
            <v>0</v>
          </cell>
        </row>
        <row r="140">
          <cell r="C140">
            <v>332000</v>
          </cell>
          <cell r="D140">
            <v>335000</v>
          </cell>
          <cell r="E140">
            <v>10890</v>
          </cell>
          <cell r="F140">
            <v>7920</v>
          </cell>
          <cell r="G140">
            <v>6340</v>
          </cell>
          <cell r="H140">
            <v>4760</v>
          </cell>
          <cell r="I140">
            <v>3170</v>
          </cell>
          <cell r="J140">
            <v>1590</v>
          </cell>
          <cell r="K140">
            <v>0</v>
          </cell>
          <cell r="L140">
            <v>0</v>
          </cell>
        </row>
        <row r="141">
          <cell r="C141">
            <v>335000</v>
          </cell>
          <cell r="D141">
            <v>338000</v>
          </cell>
          <cell r="E141">
            <v>11130</v>
          </cell>
          <cell r="F141">
            <v>8040</v>
          </cell>
          <cell r="G141">
            <v>6460</v>
          </cell>
          <cell r="H141">
            <v>4880</v>
          </cell>
          <cell r="I141">
            <v>3290</v>
          </cell>
          <cell r="J141">
            <v>1710</v>
          </cell>
          <cell r="K141">
            <v>130</v>
          </cell>
          <cell r="L141">
            <v>0</v>
          </cell>
        </row>
        <row r="142">
          <cell r="C142">
            <v>338000</v>
          </cell>
          <cell r="D142">
            <v>341000</v>
          </cell>
          <cell r="E142">
            <v>11370</v>
          </cell>
          <cell r="F142">
            <v>8200</v>
          </cell>
          <cell r="G142">
            <v>6580</v>
          </cell>
          <cell r="H142">
            <v>5000</v>
          </cell>
          <cell r="I142">
            <v>3410</v>
          </cell>
          <cell r="J142">
            <v>1830</v>
          </cell>
          <cell r="K142">
            <v>250</v>
          </cell>
          <cell r="L142">
            <v>0</v>
          </cell>
        </row>
        <row r="143">
          <cell r="C143">
            <v>341000</v>
          </cell>
          <cell r="D143">
            <v>344000</v>
          </cell>
          <cell r="E143">
            <v>11610</v>
          </cell>
          <cell r="F143">
            <v>8440</v>
          </cell>
          <cell r="G143">
            <v>6700</v>
          </cell>
          <cell r="H143">
            <v>5120</v>
          </cell>
          <cell r="I143">
            <v>3530</v>
          </cell>
          <cell r="J143">
            <v>1950</v>
          </cell>
          <cell r="K143">
            <v>370</v>
          </cell>
          <cell r="L143">
            <v>0</v>
          </cell>
        </row>
        <row r="144">
          <cell r="C144">
            <v>344000</v>
          </cell>
          <cell r="D144">
            <v>347000</v>
          </cell>
          <cell r="E144">
            <v>11850</v>
          </cell>
          <cell r="F144">
            <v>8680</v>
          </cell>
          <cell r="G144">
            <v>6820</v>
          </cell>
          <cell r="H144">
            <v>5240</v>
          </cell>
          <cell r="I144">
            <v>3650</v>
          </cell>
          <cell r="J144">
            <v>2070</v>
          </cell>
          <cell r="K144">
            <v>490</v>
          </cell>
          <cell r="L144">
            <v>0</v>
          </cell>
        </row>
        <row r="145">
          <cell r="C145">
            <v>347000</v>
          </cell>
          <cell r="D145">
            <v>350000</v>
          </cell>
          <cell r="E145">
            <v>12090</v>
          </cell>
          <cell r="F145">
            <v>8920</v>
          </cell>
          <cell r="G145">
            <v>6940</v>
          </cell>
          <cell r="H145">
            <v>5360</v>
          </cell>
          <cell r="I145">
            <v>3770</v>
          </cell>
          <cell r="J145">
            <v>2190</v>
          </cell>
          <cell r="K145">
            <v>610</v>
          </cell>
          <cell r="L145">
            <v>0</v>
          </cell>
        </row>
        <row r="146">
          <cell r="C146">
            <v>350000</v>
          </cell>
          <cell r="D146">
            <v>353000</v>
          </cell>
          <cell r="E146">
            <v>12330</v>
          </cell>
          <cell r="F146">
            <v>9160</v>
          </cell>
          <cell r="G146">
            <v>7060</v>
          </cell>
          <cell r="H146">
            <v>5480</v>
          </cell>
          <cell r="I146">
            <v>3890</v>
          </cell>
          <cell r="J146">
            <v>2310</v>
          </cell>
          <cell r="K146">
            <v>730</v>
          </cell>
          <cell r="L146">
            <v>0</v>
          </cell>
        </row>
        <row r="147">
          <cell r="C147">
            <v>353000</v>
          </cell>
          <cell r="D147">
            <v>356000</v>
          </cell>
          <cell r="E147">
            <v>12570</v>
          </cell>
          <cell r="F147">
            <v>9400</v>
          </cell>
          <cell r="G147">
            <v>7180</v>
          </cell>
          <cell r="H147">
            <v>5600</v>
          </cell>
          <cell r="I147">
            <v>4010</v>
          </cell>
          <cell r="J147">
            <v>2430</v>
          </cell>
          <cell r="K147">
            <v>850</v>
          </cell>
          <cell r="L147">
            <v>0</v>
          </cell>
        </row>
        <row r="148">
          <cell r="C148">
            <v>356000</v>
          </cell>
          <cell r="D148">
            <v>359000</v>
          </cell>
          <cell r="E148">
            <v>12810</v>
          </cell>
          <cell r="F148">
            <v>9640</v>
          </cell>
          <cell r="G148">
            <v>7300</v>
          </cell>
          <cell r="H148">
            <v>5720</v>
          </cell>
          <cell r="I148">
            <v>4130</v>
          </cell>
          <cell r="J148">
            <v>2550</v>
          </cell>
          <cell r="K148">
            <v>970</v>
          </cell>
          <cell r="L148">
            <v>0</v>
          </cell>
        </row>
        <row r="149">
          <cell r="C149">
            <v>359000</v>
          </cell>
          <cell r="D149">
            <v>362000</v>
          </cell>
          <cell r="E149">
            <v>13050</v>
          </cell>
          <cell r="F149">
            <v>9880</v>
          </cell>
          <cell r="G149">
            <v>7420</v>
          </cell>
          <cell r="H149">
            <v>5840</v>
          </cell>
          <cell r="I149">
            <v>4250</v>
          </cell>
          <cell r="J149">
            <v>2670</v>
          </cell>
          <cell r="K149">
            <v>1090</v>
          </cell>
          <cell r="L149">
            <v>0</v>
          </cell>
        </row>
        <row r="150">
          <cell r="C150">
            <v>362000</v>
          </cell>
          <cell r="D150">
            <v>365000</v>
          </cell>
          <cell r="E150">
            <v>13290</v>
          </cell>
          <cell r="F150">
            <v>10120</v>
          </cell>
          <cell r="G150">
            <v>7540</v>
          </cell>
          <cell r="H150">
            <v>5960</v>
          </cell>
          <cell r="I150">
            <v>4370</v>
          </cell>
          <cell r="J150">
            <v>2790</v>
          </cell>
          <cell r="K150">
            <v>1210</v>
          </cell>
          <cell r="L150">
            <v>0</v>
          </cell>
        </row>
        <row r="151">
          <cell r="C151">
            <v>365000</v>
          </cell>
          <cell r="D151">
            <v>368000</v>
          </cell>
          <cell r="E151">
            <v>13530</v>
          </cell>
          <cell r="F151">
            <v>10360</v>
          </cell>
          <cell r="G151">
            <v>7660</v>
          </cell>
          <cell r="H151">
            <v>6080</v>
          </cell>
          <cell r="I151">
            <v>4490</v>
          </cell>
          <cell r="J151">
            <v>2910</v>
          </cell>
          <cell r="K151">
            <v>1330</v>
          </cell>
          <cell r="L151">
            <v>0</v>
          </cell>
        </row>
        <row r="152">
          <cell r="C152">
            <v>368000</v>
          </cell>
          <cell r="D152">
            <v>371000</v>
          </cell>
          <cell r="E152">
            <v>13770</v>
          </cell>
          <cell r="F152">
            <v>10600</v>
          </cell>
          <cell r="G152">
            <v>7780</v>
          </cell>
          <cell r="H152">
            <v>6200</v>
          </cell>
          <cell r="I152">
            <v>4610</v>
          </cell>
          <cell r="J152">
            <v>3030</v>
          </cell>
          <cell r="K152">
            <v>1450</v>
          </cell>
          <cell r="L152">
            <v>0</v>
          </cell>
        </row>
        <row r="153">
          <cell r="C153">
            <v>371000</v>
          </cell>
          <cell r="D153">
            <v>374000</v>
          </cell>
          <cell r="E153">
            <v>14010</v>
          </cell>
          <cell r="F153">
            <v>10840</v>
          </cell>
          <cell r="G153">
            <v>7900</v>
          </cell>
          <cell r="H153">
            <v>6320</v>
          </cell>
          <cell r="I153">
            <v>4730</v>
          </cell>
          <cell r="J153">
            <v>3150</v>
          </cell>
          <cell r="K153">
            <v>1570</v>
          </cell>
          <cell r="L153">
            <v>0</v>
          </cell>
        </row>
        <row r="154">
          <cell r="C154">
            <v>374000</v>
          </cell>
          <cell r="D154">
            <v>377000</v>
          </cell>
          <cell r="E154">
            <v>14250</v>
          </cell>
          <cell r="F154">
            <v>11080</v>
          </cell>
          <cell r="G154">
            <v>8020</v>
          </cell>
          <cell r="H154">
            <v>6440</v>
          </cell>
          <cell r="I154">
            <v>4850</v>
          </cell>
          <cell r="J154">
            <v>3270</v>
          </cell>
          <cell r="K154">
            <v>1690</v>
          </cell>
          <cell r="L154">
            <v>100</v>
          </cell>
        </row>
        <row r="155">
          <cell r="C155">
            <v>377000</v>
          </cell>
          <cell r="D155">
            <v>380000</v>
          </cell>
          <cell r="E155">
            <v>14490</v>
          </cell>
          <cell r="F155">
            <v>11320</v>
          </cell>
          <cell r="G155">
            <v>8150</v>
          </cell>
          <cell r="H155">
            <v>6560</v>
          </cell>
          <cell r="I155">
            <v>4970</v>
          </cell>
          <cell r="J155">
            <v>3390</v>
          </cell>
          <cell r="K155">
            <v>1810</v>
          </cell>
          <cell r="L155">
            <v>220</v>
          </cell>
        </row>
        <row r="156">
          <cell r="C156">
            <v>380000</v>
          </cell>
          <cell r="D156">
            <v>383000</v>
          </cell>
          <cell r="E156">
            <v>14730</v>
          </cell>
          <cell r="F156">
            <v>11560</v>
          </cell>
          <cell r="G156">
            <v>8390</v>
          </cell>
          <cell r="H156">
            <v>6680</v>
          </cell>
          <cell r="I156">
            <v>5090</v>
          </cell>
          <cell r="J156">
            <v>3510</v>
          </cell>
          <cell r="K156">
            <v>1930</v>
          </cell>
          <cell r="L156">
            <v>340</v>
          </cell>
        </row>
        <row r="157">
          <cell r="C157">
            <v>383000</v>
          </cell>
          <cell r="D157">
            <v>386000</v>
          </cell>
          <cell r="E157">
            <v>14970</v>
          </cell>
          <cell r="F157">
            <v>11800</v>
          </cell>
          <cell r="G157">
            <v>8630</v>
          </cell>
          <cell r="H157">
            <v>6800</v>
          </cell>
          <cell r="I157">
            <v>5210</v>
          </cell>
          <cell r="J157">
            <v>3630</v>
          </cell>
          <cell r="K157">
            <v>2050</v>
          </cell>
          <cell r="L157">
            <v>460</v>
          </cell>
        </row>
        <row r="158">
          <cell r="C158">
            <v>386000</v>
          </cell>
          <cell r="D158">
            <v>389000</v>
          </cell>
          <cell r="E158">
            <v>15210</v>
          </cell>
          <cell r="F158">
            <v>12040</v>
          </cell>
          <cell r="G158">
            <v>8870</v>
          </cell>
          <cell r="H158">
            <v>6920</v>
          </cell>
          <cell r="I158">
            <v>5330</v>
          </cell>
          <cell r="J158">
            <v>3750</v>
          </cell>
          <cell r="K158">
            <v>2170</v>
          </cell>
          <cell r="L158">
            <v>580</v>
          </cell>
        </row>
        <row r="159">
          <cell r="C159">
            <v>389000</v>
          </cell>
          <cell r="D159">
            <v>392000</v>
          </cell>
          <cell r="E159">
            <v>15450</v>
          </cell>
          <cell r="F159">
            <v>12280</v>
          </cell>
          <cell r="G159">
            <v>9110</v>
          </cell>
          <cell r="H159">
            <v>7040</v>
          </cell>
          <cell r="I159">
            <v>5450</v>
          </cell>
          <cell r="J159">
            <v>3870</v>
          </cell>
          <cell r="K159">
            <v>2290</v>
          </cell>
          <cell r="L159">
            <v>700</v>
          </cell>
        </row>
        <row r="160">
          <cell r="C160">
            <v>392000</v>
          </cell>
          <cell r="D160">
            <v>395000</v>
          </cell>
          <cell r="E160">
            <v>15690</v>
          </cell>
          <cell r="F160">
            <v>12520</v>
          </cell>
          <cell r="G160">
            <v>9350</v>
          </cell>
          <cell r="H160">
            <v>7160</v>
          </cell>
          <cell r="I160">
            <v>5570</v>
          </cell>
          <cell r="J160">
            <v>3990</v>
          </cell>
          <cell r="K160">
            <v>2410</v>
          </cell>
          <cell r="L160">
            <v>820</v>
          </cell>
        </row>
        <row r="161">
          <cell r="C161">
            <v>395000</v>
          </cell>
          <cell r="D161">
            <v>398000</v>
          </cell>
          <cell r="E161">
            <v>15930</v>
          </cell>
          <cell r="F161">
            <v>12760</v>
          </cell>
          <cell r="G161">
            <v>9590</v>
          </cell>
          <cell r="H161">
            <v>7280</v>
          </cell>
          <cell r="I161">
            <v>5690</v>
          </cell>
          <cell r="J161">
            <v>4110</v>
          </cell>
          <cell r="K161">
            <v>2530</v>
          </cell>
          <cell r="L161">
            <v>940</v>
          </cell>
        </row>
        <row r="162">
          <cell r="C162">
            <v>398000</v>
          </cell>
          <cell r="D162">
            <v>401000</v>
          </cell>
          <cell r="E162">
            <v>16170</v>
          </cell>
          <cell r="F162">
            <v>13000</v>
          </cell>
          <cell r="G162">
            <v>9830</v>
          </cell>
          <cell r="H162">
            <v>7400</v>
          </cell>
          <cell r="I162">
            <v>5810</v>
          </cell>
          <cell r="J162">
            <v>4230</v>
          </cell>
          <cell r="K162">
            <v>2650</v>
          </cell>
          <cell r="L162">
            <v>1060</v>
          </cell>
        </row>
        <row r="163">
          <cell r="C163">
            <v>401000</v>
          </cell>
          <cell r="D163">
            <v>404000</v>
          </cell>
          <cell r="E163">
            <v>16410</v>
          </cell>
          <cell r="F163">
            <v>13240</v>
          </cell>
          <cell r="G163">
            <v>10070</v>
          </cell>
          <cell r="H163">
            <v>7520</v>
          </cell>
          <cell r="I163">
            <v>5930</v>
          </cell>
          <cell r="J163">
            <v>4350</v>
          </cell>
          <cell r="K163">
            <v>2770</v>
          </cell>
          <cell r="L163">
            <v>1180</v>
          </cell>
        </row>
        <row r="164">
          <cell r="C164">
            <v>404000</v>
          </cell>
          <cell r="D164">
            <v>407000</v>
          </cell>
          <cell r="E164">
            <v>16650</v>
          </cell>
          <cell r="F164">
            <v>13480</v>
          </cell>
          <cell r="G164">
            <v>10310</v>
          </cell>
          <cell r="H164">
            <v>7640</v>
          </cell>
          <cell r="I164">
            <v>6050</v>
          </cell>
          <cell r="J164">
            <v>4470</v>
          </cell>
          <cell r="K164">
            <v>2890</v>
          </cell>
          <cell r="L164">
            <v>1300</v>
          </cell>
        </row>
        <row r="165">
          <cell r="C165">
            <v>407000</v>
          </cell>
          <cell r="D165">
            <v>410000</v>
          </cell>
          <cell r="E165">
            <v>16890</v>
          </cell>
          <cell r="F165">
            <v>13720</v>
          </cell>
          <cell r="G165">
            <v>10550</v>
          </cell>
          <cell r="H165">
            <v>7760</v>
          </cell>
          <cell r="I165">
            <v>6170</v>
          </cell>
          <cell r="J165">
            <v>4590</v>
          </cell>
          <cell r="K165">
            <v>3010</v>
          </cell>
          <cell r="L165">
            <v>1420</v>
          </cell>
        </row>
        <row r="166">
          <cell r="C166">
            <v>410000</v>
          </cell>
          <cell r="D166">
            <v>413000</v>
          </cell>
          <cell r="E166">
            <v>17130</v>
          </cell>
          <cell r="F166">
            <v>13960</v>
          </cell>
          <cell r="G166">
            <v>10790</v>
          </cell>
          <cell r="H166">
            <v>7880</v>
          </cell>
          <cell r="I166">
            <v>6290</v>
          </cell>
          <cell r="J166">
            <v>4710</v>
          </cell>
          <cell r="K166">
            <v>3130</v>
          </cell>
          <cell r="L166">
            <v>1540</v>
          </cell>
        </row>
        <row r="167">
          <cell r="C167">
            <v>413000</v>
          </cell>
          <cell r="D167">
            <v>416000</v>
          </cell>
          <cell r="E167">
            <v>17370</v>
          </cell>
          <cell r="F167">
            <v>14200</v>
          </cell>
          <cell r="G167">
            <v>11030</v>
          </cell>
          <cell r="H167">
            <v>8000</v>
          </cell>
          <cell r="I167">
            <v>6410</v>
          </cell>
          <cell r="J167">
            <v>4830</v>
          </cell>
          <cell r="K167">
            <v>3250</v>
          </cell>
          <cell r="L167">
            <v>1660</v>
          </cell>
        </row>
        <row r="168">
          <cell r="C168">
            <v>416000</v>
          </cell>
          <cell r="D168">
            <v>419000</v>
          </cell>
          <cell r="E168">
            <v>17610</v>
          </cell>
          <cell r="F168">
            <v>14440</v>
          </cell>
          <cell r="G168">
            <v>11270</v>
          </cell>
          <cell r="H168">
            <v>8120</v>
          </cell>
          <cell r="I168">
            <v>6530</v>
          </cell>
          <cell r="J168">
            <v>4950</v>
          </cell>
          <cell r="K168">
            <v>3370</v>
          </cell>
          <cell r="L168">
            <v>1780</v>
          </cell>
        </row>
        <row r="169">
          <cell r="C169">
            <v>419000</v>
          </cell>
          <cell r="D169">
            <v>422000</v>
          </cell>
          <cell r="E169">
            <v>17850</v>
          </cell>
          <cell r="F169">
            <v>14680</v>
          </cell>
          <cell r="G169">
            <v>11510</v>
          </cell>
          <cell r="H169">
            <v>8350</v>
          </cell>
          <cell r="I169">
            <v>6650</v>
          </cell>
          <cell r="J169">
            <v>5070</v>
          </cell>
          <cell r="K169">
            <v>3490</v>
          </cell>
          <cell r="L169">
            <v>1900</v>
          </cell>
        </row>
        <row r="170">
          <cell r="C170">
            <v>422000</v>
          </cell>
          <cell r="D170">
            <v>425000</v>
          </cell>
          <cell r="E170">
            <v>18090</v>
          </cell>
          <cell r="F170">
            <v>14920</v>
          </cell>
          <cell r="G170">
            <v>11750</v>
          </cell>
          <cell r="H170">
            <v>8590</v>
          </cell>
          <cell r="I170">
            <v>6770</v>
          </cell>
          <cell r="J170">
            <v>5190</v>
          </cell>
          <cell r="K170">
            <v>3610</v>
          </cell>
          <cell r="L170">
            <v>2020</v>
          </cell>
        </row>
        <row r="171">
          <cell r="C171">
            <v>425000</v>
          </cell>
          <cell r="D171">
            <v>428000</v>
          </cell>
          <cell r="E171">
            <v>18330</v>
          </cell>
          <cell r="F171">
            <v>15160</v>
          </cell>
          <cell r="G171">
            <v>11990</v>
          </cell>
          <cell r="H171">
            <v>8830</v>
          </cell>
          <cell r="I171">
            <v>6890</v>
          </cell>
          <cell r="J171">
            <v>5310</v>
          </cell>
          <cell r="K171">
            <v>3730</v>
          </cell>
          <cell r="L171">
            <v>2140</v>
          </cell>
        </row>
        <row r="172">
          <cell r="C172">
            <v>428000</v>
          </cell>
          <cell r="D172">
            <v>431000</v>
          </cell>
          <cell r="E172">
            <v>18570</v>
          </cell>
          <cell r="F172">
            <v>15400</v>
          </cell>
          <cell r="G172">
            <v>12230</v>
          </cell>
          <cell r="H172">
            <v>9070</v>
          </cell>
          <cell r="I172">
            <v>7010</v>
          </cell>
          <cell r="J172">
            <v>5430</v>
          </cell>
          <cell r="K172">
            <v>3850</v>
          </cell>
          <cell r="L172">
            <v>2260</v>
          </cell>
        </row>
        <row r="173">
          <cell r="C173">
            <v>431000</v>
          </cell>
          <cell r="D173">
            <v>434000</v>
          </cell>
          <cell r="E173">
            <v>18810</v>
          </cell>
          <cell r="F173">
            <v>15640</v>
          </cell>
          <cell r="G173">
            <v>12470</v>
          </cell>
          <cell r="H173">
            <v>9310</v>
          </cell>
          <cell r="I173">
            <v>7130</v>
          </cell>
          <cell r="J173">
            <v>5550</v>
          </cell>
          <cell r="K173">
            <v>3970</v>
          </cell>
          <cell r="L173">
            <v>2380</v>
          </cell>
        </row>
        <row r="174">
          <cell r="C174">
            <v>434000</v>
          </cell>
          <cell r="D174">
            <v>437000</v>
          </cell>
          <cell r="E174">
            <v>19050</v>
          </cell>
          <cell r="F174">
            <v>15880</v>
          </cell>
          <cell r="G174">
            <v>12710</v>
          </cell>
          <cell r="H174">
            <v>9550</v>
          </cell>
          <cell r="I174">
            <v>7250</v>
          </cell>
          <cell r="J174">
            <v>5670</v>
          </cell>
          <cell r="K174">
            <v>4090</v>
          </cell>
          <cell r="L174">
            <v>2500</v>
          </cell>
        </row>
        <row r="175">
          <cell r="C175">
            <v>437000</v>
          </cell>
          <cell r="D175">
            <v>440000</v>
          </cell>
          <cell r="E175">
            <v>19290</v>
          </cell>
          <cell r="F175">
            <v>16120</v>
          </cell>
          <cell r="G175">
            <v>12950</v>
          </cell>
          <cell r="H175">
            <v>9790</v>
          </cell>
          <cell r="I175">
            <v>7370</v>
          </cell>
          <cell r="J175">
            <v>5790</v>
          </cell>
          <cell r="K175">
            <v>4210</v>
          </cell>
          <cell r="L175">
            <v>2620</v>
          </cell>
        </row>
        <row r="176">
          <cell r="C176">
            <v>440000</v>
          </cell>
          <cell r="D176">
            <v>443000</v>
          </cell>
          <cell r="E176">
            <v>19680</v>
          </cell>
          <cell r="F176">
            <v>16360</v>
          </cell>
          <cell r="G176">
            <v>13190</v>
          </cell>
          <cell r="H176">
            <v>10030</v>
          </cell>
          <cell r="I176">
            <v>7490</v>
          </cell>
          <cell r="J176">
            <v>5910</v>
          </cell>
          <cell r="K176">
            <v>4330</v>
          </cell>
          <cell r="L176">
            <v>2740</v>
          </cell>
        </row>
        <row r="177">
          <cell r="C177">
            <v>443000</v>
          </cell>
          <cell r="D177">
            <v>446000</v>
          </cell>
          <cell r="E177">
            <v>20160</v>
          </cell>
          <cell r="F177">
            <v>16600</v>
          </cell>
          <cell r="G177">
            <v>13430</v>
          </cell>
          <cell r="H177">
            <v>10270</v>
          </cell>
          <cell r="I177">
            <v>7610</v>
          </cell>
          <cell r="J177">
            <v>6030</v>
          </cell>
          <cell r="K177">
            <v>4450</v>
          </cell>
          <cell r="L177">
            <v>2860</v>
          </cell>
        </row>
        <row r="178">
          <cell r="C178">
            <v>446000</v>
          </cell>
          <cell r="D178">
            <v>449000</v>
          </cell>
          <cell r="E178">
            <v>20640</v>
          </cell>
          <cell r="F178">
            <v>16840</v>
          </cell>
          <cell r="G178">
            <v>13670</v>
          </cell>
          <cell r="H178">
            <v>10510</v>
          </cell>
          <cell r="I178">
            <v>7730</v>
          </cell>
          <cell r="J178">
            <v>6150</v>
          </cell>
          <cell r="K178">
            <v>4570</v>
          </cell>
          <cell r="L178">
            <v>2980</v>
          </cell>
        </row>
        <row r="179">
          <cell r="C179">
            <v>449000</v>
          </cell>
          <cell r="D179">
            <v>452000</v>
          </cell>
          <cell r="E179">
            <v>21120</v>
          </cell>
          <cell r="F179">
            <v>17080</v>
          </cell>
          <cell r="G179">
            <v>13910</v>
          </cell>
          <cell r="H179">
            <v>10750</v>
          </cell>
          <cell r="I179">
            <v>7850</v>
          </cell>
          <cell r="J179">
            <v>6270</v>
          </cell>
          <cell r="K179">
            <v>4690</v>
          </cell>
          <cell r="L179">
            <v>3100</v>
          </cell>
        </row>
        <row r="180">
          <cell r="C180">
            <v>452000</v>
          </cell>
          <cell r="D180">
            <v>455000</v>
          </cell>
          <cell r="E180">
            <v>21600</v>
          </cell>
          <cell r="F180">
            <v>17320</v>
          </cell>
          <cell r="G180">
            <v>14150</v>
          </cell>
          <cell r="H180">
            <v>10990</v>
          </cell>
          <cell r="I180">
            <v>7970</v>
          </cell>
          <cell r="J180">
            <v>6390</v>
          </cell>
          <cell r="K180">
            <v>4810</v>
          </cell>
          <cell r="L180">
            <v>3220</v>
          </cell>
        </row>
        <row r="181">
          <cell r="C181">
            <v>455000</v>
          </cell>
          <cell r="D181">
            <v>458000</v>
          </cell>
          <cell r="E181">
            <v>22080</v>
          </cell>
          <cell r="F181">
            <v>17560</v>
          </cell>
          <cell r="G181">
            <v>14390</v>
          </cell>
          <cell r="H181">
            <v>11230</v>
          </cell>
          <cell r="I181">
            <v>8090</v>
          </cell>
          <cell r="J181">
            <v>6510</v>
          </cell>
          <cell r="K181">
            <v>4930</v>
          </cell>
          <cell r="L181">
            <v>3340</v>
          </cell>
        </row>
        <row r="182">
          <cell r="C182">
            <v>458000</v>
          </cell>
          <cell r="D182">
            <v>461000</v>
          </cell>
          <cell r="E182">
            <v>22560</v>
          </cell>
          <cell r="F182">
            <v>17800</v>
          </cell>
          <cell r="G182">
            <v>14630</v>
          </cell>
          <cell r="H182">
            <v>11470</v>
          </cell>
          <cell r="I182">
            <v>8300</v>
          </cell>
          <cell r="J182">
            <v>6630</v>
          </cell>
          <cell r="K182">
            <v>5050</v>
          </cell>
          <cell r="L182">
            <v>3460</v>
          </cell>
        </row>
        <row r="183">
          <cell r="C183">
            <v>461000</v>
          </cell>
          <cell r="D183">
            <v>464000</v>
          </cell>
          <cell r="E183">
            <v>23040</v>
          </cell>
          <cell r="F183">
            <v>18040</v>
          </cell>
          <cell r="G183">
            <v>14870</v>
          </cell>
          <cell r="H183">
            <v>11710</v>
          </cell>
          <cell r="I183">
            <v>8540</v>
          </cell>
          <cell r="J183">
            <v>6750</v>
          </cell>
          <cell r="K183">
            <v>5170</v>
          </cell>
          <cell r="L183">
            <v>3580</v>
          </cell>
        </row>
        <row r="184">
          <cell r="C184">
            <v>464000</v>
          </cell>
          <cell r="D184">
            <v>467000</v>
          </cell>
          <cell r="E184">
            <v>23520</v>
          </cell>
          <cell r="F184">
            <v>18280</v>
          </cell>
          <cell r="G184">
            <v>15110</v>
          </cell>
          <cell r="H184">
            <v>11950</v>
          </cell>
          <cell r="I184">
            <v>8780</v>
          </cell>
          <cell r="J184">
            <v>6870</v>
          </cell>
          <cell r="K184">
            <v>5290</v>
          </cell>
          <cell r="L184">
            <v>3700</v>
          </cell>
        </row>
        <row r="185">
          <cell r="C185">
            <v>467000</v>
          </cell>
          <cell r="D185">
            <v>470000</v>
          </cell>
          <cell r="E185">
            <v>24000</v>
          </cell>
          <cell r="F185">
            <v>18520</v>
          </cell>
          <cell r="G185">
            <v>15350</v>
          </cell>
          <cell r="H185">
            <v>12190</v>
          </cell>
          <cell r="I185">
            <v>9020</v>
          </cell>
          <cell r="J185">
            <v>6990</v>
          </cell>
          <cell r="K185">
            <v>5410</v>
          </cell>
          <cell r="L185">
            <v>3820</v>
          </cell>
        </row>
        <row r="186">
          <cell r="C186">
            <v>470000</v>
          </cell>
          <cell r="D186">
            <v>473000</v>
          </cell>
          <cell r="E186">
            <v>24480</v>
          </cell>
          <cell r="F186">
            <v>18760</v>
          </cell>
          <cell r="G186">
            <v>15590</v>
          </cell>
          <cell r="H186">
            <v>12430</v>
          </cell>
          <cell r="I186">
            <v>9260</v>
          </cell>
          <cell r="J186">
            <v>7110</v>
          </cell>
          <cell r="K186">
            <v>5530</v>
          </cell>
          <cell r="L186">
            <v>3940</v>
          </cell>
        </row>
        <row r="187">
          <cell r="C187">
            <v>473000</v>
          </cell>
          <cell r="D187">
            <v>476000</v>
          </cell>
          <cell r="E187">
            <v>24960</v>
          </cell>
          <cell r="F187">
            <v>19000</v>
          </cell>
          <cell r="G187">
            <v>15830</v>
          </cell>
          <cell r="H187">
            <v>12670</v>
          </cell>
          <cell r="I187">
            <v>9500</v>
          </cell>
          <cell r="J187">
            <v>7230</v>
          </cell>
          <cell r="K187">
            <v>5650</v>
          </cell>
          <cell r="L187">
            <v>4060</v>
          </cell>
        </row>
        <row r="188">
          <cell r="C188">
            <v>476000</v>
          </cell>
          <cell r="D188">
            <v>479000</v>
          </cell>
          <cell r="E188">
            <v>25440</v>
          </cell>
          <cell r="F188">
            <v>19240</v>
          </cell>
          <cell r="G188">
            <v>16070</v>
          </cell>
          <cell r="H188">
            <v>12910</v>
          </cell>
          <cell r="I188">
            <v>9740</v>
          </cell>
          <cell r="J188">
            <v>7350</v>
          </cell>
          <cell r="K188">
            <v>5770</v>
          </cell>
          <cell r="L188">
            <v>4180</v>
          </cell>
        </row>
        <row r="189">
          <cell r="C189">
            <v>479000</v>
          </cell>
          <cell r="D189">
            <v>482000</v>
          </cell>
          <cell r="E189">
            <v>25920</v>
          </cell>
          <cell r="F189">
            <v>19590</v>
          </cell>
          <cell r="G189">
            <v>16310</v>
          </cell>
          <cell r="H189">
            <v>13150</v>
          </cell>
          <cell r="I189">
            <v>9980</v>
          </cell>
          <cell r="J189">
            <v>7470</v>
          </cell>
          <cell r="K189">
            <v>5890</v>
          </cell>
          <cell r="L189">
            <v>4300</v>
          </cell>
        </row>
        <row r="190">
          <cell r="C190">
            <v>482000</v>
          </cell>
          <cell r="D190">
            <v>485000</v>
          </cell>
          <cell r="E190">
            <v>26400</v>
          </cell>
          <cell r="F190">
            <v>20070</v>
          </cell>
          <cell r="G190">
            <v>16550</v>
          </cell>
          <cell r="H190">
            <v>13390</v>
          </cell>
          <cell r="I190">
            <v>10220</v>
          </cell>
          <cell r="J190">
            <v>7590</v>
          </cell>
          <cell r="K190">
            <v>6010</v>
          </cell>
          <cell r="L190">
            <v>4420</v>
          </cell>
        </row>
        <row r="191">
          <cell r="C191">
            <v>485000</v>
          </cell>
          <cell r="D191">
            <v>488000</v>
          </cell>
          <cell r="E191">
            <v>26880</v>
          </cell>
          <cell r="F191">
            <v>20550</v>
          </cell>
          <cell r="G191">
            <v>16790</v>
          </cell>
          <cell r="H191">
            <v>13630</v>
          </cell>
          <cell r="I191">
            <v>10460</v>
          </cell>
          <cell r="J191">
            <v>7710</v>
          </cell>
          <cell r="K191">
            <v>6130</v>
          </cell>
          <cell r="L191">
            <v>4540</v>
          </cell>
        </row>
        <row r="192">
          <cell r="C192">
            <v>488000</v>
          </cell>
          <cell r="D192">
            <v>491000</v>
          </cell>
          <cell r="E192">
            <v>27360</v>
          </cell>
          <cell r="F192">
            <v>21030</v>
          </cell>
          <cell r="G192">
            <v>17030</v>
          </cell>
          <cell r="H192">
            <v>13870</v>
          </cell>
          <cell r="I192">
            <v>10700</v>
          </cell>
          <cell r="J192">
            <v>7830</v>
          </cell>
          <cell r="K192">
            <v>6250</v>
          </cell>
          <cell r="L192">
            <v>4660</v>
          </cell>
        </row>
        <row r="193">
          <cell r="C193">
            <v>491000</v>
          </cell>
          <cell r="D193">
            <v>494000</v>
          </cell>
          <cell r="E193">
            <v>27840</v>
          </cell>
          <cell r="F193">
            <v>21510</v>
          </cell>
          <cell r="G193">
            <v>17270</v>
          </cell>
          <cell r="H193">
            <v>14110</v>
          </cell>
          <cell r="I193">
            <v>10940</v>
          </cell>
          <cell r="J193">
            <v>7950</v>
          </cell>
          <cell r="K193">
            <v>6370</v>
          </cell>
          <cell r="L193">
            <v>4780</v>
          </cell>
        </row>
        <row r="194">
          <cell r="C194">
            <v>494000</v>
          </cell>
          <cell r="D194">
            <v>497000</v>
          </cell>
          <cell r="E194">
            <v>28320</v>
          </cell>
          <cell r="F194">
            <v>21990</v>
          </cell>
          <cell r="G194">
            <v>17510</v>
          </cell>
          <cell r="H194">
            <v>14350</v>
          </cell>
          <cell r="I194">
            <v>11180</v>
          </cell>
          <cell r="J194">
            <v>8070</v>
          </cell>
          <cell r="K194">
            <v>6490</v>
          </cell>
          <cell r="L194">
            <v>4900</v>
          </cell>
        </row>
        <row r="195">
          <cell r="C195">
            <v>497000</v>
          </cell>
          <cell r="D195">
            <v>500000</v>
          </cell>
          <cell r="E195">
            <v>28800</v>
          </cell>
          <cell r="F195">
            <v>22470</v>
          </cell>
          <cell r="G195">
            <v>17750</v>
          </cell>
          <cell r="H195">
            <v>14590</v>
          </cell>
          <cell r="I195">
            <v>11420</v>
          </cell>
          <cell r="J195">
            <v>8250</v>
          </cell>
          <cell r="K195">
            <v>6610</v>
          </cell>
          <cell r="L195">
            <v>5020</v>
          </cell>
        </row>
        <row r="196">
          <cell r="C196">
            <v>500000</v>
          </cell>
          <cell r="D196">
            <v>503000</v>
          </cell>
          <cell r="E196">
            <v>29280</v>
          </cell>
          <cell r="F196">
            <v>22950</v>
          </cell>
          <cell r="G196">
            <v>17990</v>
          </cell>
          <cell r="H196">
            <v>14830</v>
          </cell>
          <cell r="I196">
            <v>11660</v>
          </cell>
          <cell r="J196">
            <v>8490</v>
          </cell>
          <cell r="K196">
            <v>6730</v>
          </cell>
          <cell r="L196">
            <v>5140</v>
          </cell>
        </row>
        <row r="197">
          <cell r="C197">
            <v>503000</v>
          </cell>
          <cell r="D197">
            <v>506000</v>
          </cell>
          <cell r="E197">
            <v>29760</v>
          </cell>
          <cell r="F197">
            <v>23430</v>
          </cell>
          <cell r="G197">
            <v>18230</v>
          </cell>
          <cell r="H197">
            <v>15070</v>
          </cell>
          <cell r="I197">
            <v>11900</v>
          </cell>
          <cell r="J197">
            <v>8730</v>
          </cell>
          <cell r="K197">
            <v>6850</v>
          </cell>
          <cell r="L197">
            <v>5260</v>
          </cell>
        </row>
        <row r="198">
          <cell r="C198">
            <v>506000</v>
          </cell>
          <cell r="D198">
            <v>509000</v>
          </cell>
          <cell r="E198">
            <v>30240</v>
          </cell>
          <cell r="F198">
            <v>23910</v>
          </cell>
          <cell r="G198">
            <v>18470</v>
          </cell>
          <cell r="H198">
            <v>15310</v>
          </cell>
          <cell r="I198">
            <v>12140</v>
          </cell>
          <cell r="J198">
            <v>8970</v>
          </cell>
          <cell r="K198">
            <v>6970</v>
          </cell>
          <cell r="L198">
            <v>5380</v>
          </cell>
        </row>
        <row r="199">
          <cell r="C199">
            <v>509000</v>
          </cell>
          <cell r="D199">
            <v>512000</v>
          </cell>
          <cell r="E199">
            <v>30720</v>
          </cell>
          <cell r="F199">
            <v>24390</v>
          </cell>
          <cell r="G199">
            <v>18710</v>
          </cell>
          <cell r="H199">
            <v>15550</v>
          </cell>
          <cell r="I199">
            <v>12380</v>
          </cell>
          <cell r="J199">
            <v>9210</v>
          </cell>
          <cell r="K199">
            <v>7090</v>
          </cell>
          <cell r="L199">
            <v>5500</v>
          </cell>
        </row>
        <row r="200">
          <cell r="C200">
            <v>512000</v>
          </cell>
          <cell r="D200">
            <v>515000</v>
          </cell>
          <cell r="E200">
            <v>31200</v>
          </cell>
          <cell r="F200">
            <v>24870</v>
          </cell>
          <cell r="G200">
            <v>18950</v>
          </cell>
          <cell r="H200">
            <v>15790</v>
          </cell>
          <cell r="I200">
            <v>12620</v>
          </cell>
          <cell r="J200">
            <v>9450</v>
          </cell>
          <cell r="K200">
            <v>7210</v>
          </cell>
          <cell r="L200">
            <v>5620</v>
          </cell>
        </row>
        <row r="201">
          <cell r="C201">
            <v>515000</v>
          </cell>
          <cell r="D201">
            <v>518000</v>
          </cell>
          <cell r="E201">
            <v>31680</v>
          </cell>
          <cell r="F201">
            <v>25350</v>
          </cell>
          <cell r="G201">
            <v>19190</v>
          </cell>
          <cell r="H201">
            <v>16030</v>
          </cell>
          <cell r="I201">
            <v>12860</v>
          </cell>
          <cell r="J201">
            <v>9690</v>
          </cell>
          <cell r="K201">
            <v>7330</v>
          </cell>
          <cell r="L201">
            <v>5740</v>
          </cell>
        </row>
        <row r="202">
          <cell r="C202">
            <v>518000</v>
          </cell>
          <cell r="D202">
            <v>521000</v>
          </cell>
          <cell r="E202">
            <v>32160</v>
          </cell>
          <cell r="F202">
            <v>25830</v>
          </cell>
          <cell r="G202">
            <v>19490</v>
          </cell>
          <cell r="H202">
            <v>16270</v>
          </cell>
          <cell r="I202">
            <v>13100</v>
          </cell>
          <cell r="J202">
            <v>9930</v>
          </cell>
          <cell r="K202">
            <v>7450</v>
          </cell>
          <cell r="L202">
            <v>5860</v>
          </cell>
        </row>
        <row r="203">
          <cell r="C203">
            <v>521000</v>
          </cell>
          <cell r="D203">
            <v>524000</v>
          </cell>
          <cell r="E203">
            <v>32640</v>
          </cell>
          <cell r="F203">
            <v>26310</v>
          </cell>
          <cell r="G203">
            <v>19970</v>
          </cell>
          <cell r="H203">
            <v>16510</v>
          </cell>
          <cell r="I203">
            <v>13340</v>
          </cell>
          <cell r="J203">
            <v>10170</v>
          </cell>
          <cell r="K203">
            <v>7570</v>
          </cell>
          <cell r="L203">
            <v>5980</v>
          </cell>
        </row>
        <row r="204">
          <cell r="C204">
            <v>524000</v>
          </cell>
          <cell r="D204">
            <v>527000</v>
          </cell>
          <cell r="E204">
            <v>33120</v>
          </cell>
          <cell r="F204">
            <v>26790</v>
          </cell>
          <cell r="G204">
            <v>20450</v>
          </cell>
          <cell r="H204">
            <v>16750</v>
          </cell>
          <cell r="I204">
            <v>13580</v>
          </cell>
          <cell r="J204">
            <v>10410</v>
          </cell>
          <cell r="K204">
            <v>7690</v>
          </cell>
          <cell r="L204">
            <v>6100</v>
          </cell>
        </row>
        <row r="205">
          <cell r="C205">
            <v>527000</v>
          </cell>
          <cell r="D205">
            <v>530000</v>
          </cell>
          <cell r="E205">
            <v>33600</v>
          </cell>
          <cell r="F205">
            <v>27270</v>
          </cell>
          <cell r="G205">
            <v>20930</v>
          </cell>
          <cell r="H205">
            <v>16990</v>
          </cell>
          <cell r="I205">
            <v>13820</v>
          </cell>
          <cell r="J205">
            <v>10650</v>
          </cell>
          <cell r="K205">
            <v>7810</v>
          </cell>
          <cell r="L205">
            <v>6220</v>
          </cell>
        </row>
        <row r="206">
          <cell r="C206">
            <v>530000</v>
          </cell>
          <cell r="D206">
            <v>533000</v>
          </cell>
          <cell r="E206">
            <v>34080</v>
          </cell>
          <cell r="F206">
            <v>27750</v>
          </cell>
          <cell r="G206">
            <v>21410</v>
          </cell>
          <cell r="H206">
            <v>17230</v>
          </cell>
          <cell r="I206">
            <v>14060</v>
          </cell>
          <cell r="J206">
            <v>10890</v>
          </cell>
          <cell r="K206">
            <v>7930</v>
          </cell>
          <cell r="L206">
            <v>6340</v>
          </cell>
        </row>
        <row r="207">
          <cell r="C207">
            <v>533000</v>
          </cell>
          <cell r="D207">
            <v>536000</v>
          </cell>
          <cell r="E207">
            <v>34560</v>
          </cell>
          <cell r="F207">
            <v>28230</v>
          </cell>
          <cell r="G207">
            <v>21890</v>
          </cell>
          <cell r="H207">
            <v>17470</v>
          </cell>
          <cell r="I207">
            <v>14300</v>
          </cell>
          <cell r="J207">
            <v>11130</v>
          </cell>
          <cell r="K207">
            <v>8050</v>
          </cell>
          <cell r="L207">
            <v>6460</v>
          </cell>
        </row>
        <row r="208">
          <cell r="C208">
            <v>536000</v>
          </cell>
          <cell r="D208">
            <v>539000</v>
          </cell>
          <cell r="E208">
            <v>35040</v>
          </cell>
          <cell r="F208">
            <v>28710</v>
          </cell>
          <cell r="G208">
            <v>22370</v>
          </cell>
          <cell r="H208">
            <v>17710</v>
          </cell>
          <cell r="I208">
            <v>14540</v>
          </cell>
          <cell r="J208">
            <v>11370</v>
          </cell>
          <cell r="K208">
            <v>8210</v>
          </cell>
          <cell r="L208">
            <v>6580</v>
          </cell>
        </row>
        <row r="209">
          <cell r="C209">
            <v>539000</v>
          </cell>
          <cell r="D209">
            <v>542000</v>
          </cell>
          <cell r="E209">
            <v>35520</v>
          </cell>
          <cell r="F209">
            <v>29190</v>
          </cell>
          <cell r="G209">
            <v>22850</v>
          </cell>
          <cell r="H209">
            <v>17950</v>
          </cell>
          <cell r="I209">
            <v>14780</v>
          </cell>
          <cell r="J209">
            <v>11610</v>
          </cell>
          <cell r="K209">
            <v>8450</v>
          </cell>
          <cell r="L209">
            <v>6700</v>
          </cell>
        </row>
        <row r="210">
          <cell r="C210">
            <v>542000</v>
          </cell>
          <cell r="D210">
            <v>545000</v>
          </cell>
          <cell r="E210">
            <v>36000</v>
          </cell>
          <cell r="F210">
            <v>29670</v>
          </cell>
          <cell r="G210">
            <v>23330</v>
          </cell>
          <cell r="H210">
            <v>18190</v>
          </cell>
          <cell r="I210">
            <v>15020</v>
          </cell>
          <cell r="J210">
            <v>11850</v>
          </cell>
          <cell r="K210">
            <v>8690</v>
          </cell>
          <cell r="L210">
            <v>6820</v>
          </cell>
        </row>
        <row r="211">
          <cell r="C211">
            <v>545000</v>
          </cell>
          <cell r="D211">
            <v>548000</v>
          </cell>
          <cell r="E211">
            <v>36480</v>
          </cell>
          <cell r="F211">
            <v>30150</v>
          </cell>
          <cell r="G211">
            <v>23810</v>
          </cell>
          <cell r="H211">
            <v>18430</v>
          </cell>
          <cell r="I211">
            <v>15260</v>
          </cell>
          <cell r="J211">
            <v>12090</v>
          </cell>
          <cell r="K211">
            <v>8930</v>
          </cell>
          <cell r="L211">
            <v>6940</v>
          </cell>
        </row>
        <row r="212">
          <cell r="C212">
            <v>548000</v>
          </cell>
          <cell r="D212">
            <v>551000</v>
          </cell>
          <cell r="E212">
            <v>36960</v>
          </cell>
          <cell r="F212">
            <v>30630</v>
          </cell>
          <cell r="G212">
            <v>24290</v>
          </cell>
          <cell r="H212">
            <v>18670</v>
          </cell>
          <cell r="I212">
            <v>15500</v>
          </cell>
          <cell r="J212">
            <v>12330</v>
          </cell>
          <cell r="K212">
            <v>9170</v>
          </cell>
          <cell r="L212">
            <v>7060</v>
          </cell>
        </row>
        <row r="213">
          <cell r="C213">
            <v>551000</v>
          </cell>
          <cell r="D213">
            <v>554000</v>
          </cell>
          <cell r="E213">
            <v>37490</v>
          </cell>
          <cell r="F213">
            <v>31160</v>
          </cell>
          <cell r="G213">
            <v>24820</v>
          </cell>
          <cell r="H213">
            <v>18930</v>
          </cell>
          <cell r="I213">
            <v>15770</v>
          </cell>
          <cell r="J213">
            <v>12600</v>
          </cell>
          <cell r="K213">
            <v>9430</v>
          </cell>
          <cell r="L213">
            <v>7200</v>
          </cell>
        </row>
        <row r="214">
          <cell r="C214">
            <v>554000</v>
          </cell>
          <cell r="D214">
            <v>557000</v>
          </cell>
          <cell r="E214">
            <v>38030</v>
          </cell>
          <cell r="F214">
            <v>31700</v>
          </cell>
          <cell r="G214">
            <v>25360</v>
          </cell>
          <cell r="H214">
            <v>19200</v>
          </cell>
          <cell r="I214">
            <v>16040</v>
          </cell>
          <cell r="J214">
            <v>12870</v>
          </cell>
          <cell r="K214">
            <v>9700</v>
          </cell>
          <cell r="L214">
            <v>7330</v>
          </cell>
        </row>
        <row r="215">
          <cell r="C215">
            <v>557000</v>
          </cell>
          <cell r="D215">
            <v>560000</v>
          </cell>
          <cell r="E215">
            <v>38570</v>
          </cell>
          <cell r="F215">
            <v>32240</v>
          </cell>
          <cell r="G215">
            <v>25900</v>
          </cell>
          <cell r="H215">
            <v>19570</v>
          </cell>
          <cell r="I215">
            <v>16310</v>
          </cell>
          <cell r="J215">
            <v>13140</v>
          </cell>
          <cell r="K215">
            <v>9970</v>
          </cell>
          <cell r="L215">
            <v>7470</v>
          </cell>
        </row>
        <row r="216">
          <cell r="C216">
            <v>560000</v>
          </cell>
          <cell r="D216">
            <v>563000</v>
          </cell>
          <cell r="E216">
            <v>39110</v>
          </cell>
          <cell r="F216">
            <v>32780</v>
          </cell>
          <cell r="G216">
            <v>26440</v>
          </cell>
          <cell r="H216">
            <v>20110</v>
          </cell>
          <cell r="I216">
            <v>16580</v>
          </cell>
          <cell r="J216">
            <v>13410</v>
          </cell>
          <cell r="K216">
            <v>10240</v>
          </cell>
          <cell r="L216">
            <v>7600</v>
          </cell>
        </row>
        <row r="217">
          <cell r="C217">
            <v>563000</v>
          </cell>
          <cell r="D217">
            <v>566000</v>
          </cell>
          <cell r="E217">
            <v>39650</v>
          </cell>
          <cell r="F217">
            <v>33320</v>
          </cell>
          <cell r="G217">
            <v>26980</v>
          </cell>
          <cell r="H217">
            <v>20650</v>
          </cell>
          <cell r="I217">
            <v>16850</v>
          </cell>
          <cell r="J217">
            <v>13680</v>
          </cell>
          <cell r="K217">
            <v>10510</v>
          </cell>
          <cell r="L217">
            <v>7740</v>
          </cell>
        </row>
        <row r="218">
          <cell r="C218">
            <v>566000</v>
          </cell>
          <cell r="D218">
            <v>569000</v>
          </cell>
          <cell r="E218">
            <v>40190</v>
          </cell>
          <cell r="F218">
            <v>33860</v>
          </cell>
          <cell r="G218">
            <v>27520</v>
          </cell>
          <cell r="H218">
            <v>21190</v>
          </cell>
          <cell r="I218">
            <v>17120</v>
          </cell>
          <cell r="J218">
            <v>13950</v>
          </cell>
          <cell r="K218">
            <v>10780</v>
          </cell>
          <cell r="L218">
            <v>7870</v>
          </cell>
        </row>
        <row r="219">
          <cell r="C219">
            <v>569000</v>
          </cell>
          <cell r="D219">
            <v>572000</v>
          </cell>
          <cell r="E219">
            <v>40730</v>
          </cell>
          <cell r="F219">
            <v>34400</v>
          </cell>
          <cell r="G219">
            <v>28060</v>
          </cell>
          <cell r="H219">
            <v>21730</v>
          </cell>
          <cell r="I219">
            <v>17390</v>
          </cell>
          <cell r="J219">
            <v>14220</v>
          </cell>
          <cell r="K219">
            <v>11050</v>
          </cell>
          <cell r="L219">
            <v>8010</v>
          </cell>
        </row>
        <row r="220">
          <cell r="C220">
            <v>572000</v>
          </cell>
          <cell r="D220">
            <v>575000</v>
          </cell>
          <cell r="E220">
            <v>41270</v>
          </cell>
          <cell r="F220">
            <v>34940</v>
          </cell>
          <cell r="G220">
            <v>28600</v>
          </cell>
          <cell r="H220">
            <v>22270</v>
          </cell>
          <cell r="I220">
            <v>17660</v>
          </cell>
          <cell r="J220">
            <v>14490</v>
          </cell>
          <cell r="K220">
            <v>11320</v>
          </cell>
          <cell r="L220">
            <v>8160</v>
          </cell>
        </row>
        <row r="221">
          <cell r="C221">
            <v>575000</v>
          </cell>
          <cell r="D221">
            <v>578000</v>
          </cell>
          <cell r="E221">
            <v>41810</v>
          </cell>
          <cell r="F221">
            <v>35480</v>
          </cell>
          <cell r="G221">
            <v>29140</v>
          </cell>
          <cell r="H221">
            <v>22810</v>
          </cell>
          <cell r="I221">
            <v>17930</v>
          </cell>
          <cell r="J221">
            <v>14760</v>
          </cell>
          <cell r="K221">
            <v>11590</v>
          </cell>
          <cell r="L221">
            <v>8430</v>
          </cell>
        </row>
        <row r="222">
          <cell r="C222">
            <v>578000</v>
          </cell>
          <cell r="D222">
            <v>581000</v>
          </cell>
          <cell r="E222">
            <v>42350</v>
          </cell>
          <cell r="F222">
            <v>36020</v>
          </cell>
          <cell r="G222">
            <v>29680</v>
          </cell>
          <cell r="H222">
            <v>23350</v>
          </cell>
          <cell r="I222">
            <v>18200</v>
          </cell>
          <cell r="J222">
            <v>15030</v>
          </cell>
          <cell r="K222">
            <v>11860</v>
          </cell>
          <cell r="L222">
            <v>8700</v>
          </cell>
        </row>
        <row r="223">
          <cell r="C223">
            <v>581000</v>
          </cell>
          <cell r="D223">
            <v>584000</v>
          </cell>
          <cell r="E223">
            <v>42890</v>
          </cell>
          <cell r="F223">
            <v>36560</v>
          </cell>
          <cell r="G223">
            <v>30220</v>
          </cell>
          <cell r="H223">
            <v>23890</v>
          </cell>
          <cell r="I223">
            <v>18470</v>
          </cell>
          <cell r="J223">
            <v>15300</v>
          </cell>
          <cell r="K223">
            <v>12130</v>
          </cell>
          <cell r="L223">
            <v>8970</v>
          </cell>
        </row>
        <row r="224">
          <cell r="C224">
            <v>584000</v>
          </cell>
          <cell r="D224">
            <v>587000</v>
          </cell>
          <cell r="E224">
            <v>43430</v>
          </cell>
          <cell r="F224">
            <v>37100</v>
          </cell>
          <cell r="G224">
            <v>30760</v>
          </cell>
          <cell r="H224">
            <v>24430</v>
          </cell>
          <cell r="I224">
            <v>18740</v>
          </cell>
          <cell r="J224">
            <v>15570</v>
          </cell>
          <cell r="K224">
            <v>12400</v>
          </cell>
          <cell r="L224">
            <v>9240</v>
          </cell>
        </row>
        <row r="225">
          <cell r="C225">
            <v>587000</v>
          </cell>
          <cell r="D225">
            <v>590000</v>
          </cell>
          <cell r="E225">
            <v>43970</v>
          </cell>
          <cell r="F225">
            <v>37640</v>
          </cell>
          <cell r="G225">
            <v>31300</v>
          </cell>
          <cell r="H225">
            <v>24970</v>
          </cell>
          <cell r="I225">
            <v>19010</v>
          </cell>
          <cell r="J225">
            <v>15840</v>
          </cell>
          <cell r="K225">
            <v>12670</v>
          </cell>
          <cell r="L225">
            <v>9510</v>
          </cell>
        </row>
        <row r="226">
          <cell r="C226">
            <v>590000</v>
          </cell>
          <cell r="D226">
            <v>593000</v>
          </cell>
          <cell r="E226">
            <v>44510</v>
          </cell>
          <cell r="F226">
            <v>38180</v>
          </cell>
          <cell r="G226">
            <v>31840</v>
          </cell>
          <cell r="H226">
            <v>25510</v>
          </cell>
          <cell r="I226">
            <v>19280</v>
          </cell>
          <cell r="J226">
            <v>16110</v>
          </cell>
          <cell r="K226">
            <v>12940</v>
          </cell>
          <cell r="L226">
            <v>9780</v>
          </cell>
        </row>
        <row r="227">
          <cell r="C227">
            <v>593000</v>
          </cell>
          <cell r="D227">
            <v>596000</v>
          </cell>
          <cell r="E227">
            <v>45050</v>
          </cell>
          <cell r="F227">
            <v>38720</v>
          </cell>
          <cell r="G227">
            <v>32380</v>
          </cell>
          <cell r="H227">
            <v>26050</v>
          </cell>
          <cell r="I227">
            <v>19720</v>
          </cell>
          <cell r="J227">
            <v>16380</v>
          </cell>
          <cell r="K227">
            <v>13210</v>
          </cell>
          <cell r="L227">
            <v>10050</v>
          </cell>
        </row>
        <row r="228">
          <cell r="C228">
            <v>596000</v>
          </cell>
          <cell r="D228">
            <v>599000</v>
          </cell>
          <cell r="E228">
            <v>45590</v>
          </cell>
          <cell r="F228">
            <v>39260</v>
          </cell>
          <cell r="G228">
            <v>32920</v>
          </cell>
          <cell r="H228">
            <v>26590</v>
          </cell>
          <cell r="I228">
            <v>20260</v>
          </cell>
          <cell r="J228">
            <v>16650</v>
          </cell>
          <cell r="K228">
            <v>13480</v>
          </cell>
          <cell r="L228">
            <v>10320</v>
          </cell>
        </row>
        <row r="229">
          <cell r="C229">
            <v>599000</v>
          </cell>
          <cell r="D229">
            <v>602000</v>
          </cell>
          <cell r="E229">
            <v>46130</v>
          </cell>
          <cell r="F229">
            <v>39800</v>
          </cell>
          <cell r="G229">
            <v>33460</v>
          </cell>
          <cell r="H229">
            <v>27130</v>
          </cell>
          <cell r="I229">
            <v>20800</v>
          </cell>
          <cell r="J229">
            <v>16920</v>
          </cell>
          <cell r="K229">
            <v>13750</v>
          </cell>
          <cell r="L229">
            <v>10590</v>
          </cell>
        </row>
        <row r="230">
          <cell r="C230">
            <v>602000</v>
          </cell>
          <cell r="D230">
            <v>605000</v>
          </cell>
          <cell r="E230">
            <v>46670</v>
          </cell>
          <cell r="F230">
            <v>40340</v>
          </cell>
          <cell r="G230">
            <v>34000</v>
          </cell>
          <cell r="H230">
            <v>27670</v>
          </cell>
          <cell r="I230">
            <v>21340</v>
          </cell>
          <cell r="J230">
            <v>17190</v>
          </cell>
          <cell r="K230">
            <v>14020</v>
          </cell>
          <cell r="L230">
            <v>10860</v>
          </cell>
        </row>
        <row r="231">
          <cell r="C231">
            <v>605000</v>
          </cell>
          <cell r="D231">
            <v>608000</v>
          </cell>
          <cell r="E231">
            <v>47210</v>
          </cell>
          <cell r="F231">
            <v>40880</v>
          </cell>
          <cell r="G231">
            <v>34540</v>
          </cell>
          <cell r="H231">
            <v>28210</v>
          </cell>
          <cell r="I231">
            <v>21880</v>
          </cell>
          <cell r="J231">
            <v>17460</v>
          </cell>
          <cell r="K231">
            <v>14290</v>
          </cell>
          <cell r="L231">
            <v>11130</v>
          </cell>
        </row>
        <row r="232">
          <cell r="C232">
            <v>608000</v>
          </cell>
          <cell r="D232">
            <v>611000</v>
          </cell>
          <cell r="E232">
            <v>47750</v>
          </cell>
          <cell r="F232">
            <v>41420</v>
          </cell>
          <cell r="G232">
            <v>35080</v>
          </cell>
          <cell r="H232">
            <v>28750</v>
          </cell>
          <cell r="I232">
            <v>22420</v>
          </cell>
          <cell r="J232">
            <v>17730</v>
          </cell>
          <cell r="K232">
            <v>14560</v>
          </cell>
          <cell r="L232">
            <v>11400</v>
          </cell>
        </row>
        <row r="233">
          <cell r="C233">
            <v>611000</v>
          </cell>
          <cell r="D233">
            <v>614000</v>
          </cell>
          <cell r="E233">
            <v>48290</v>
          </cell>
          <cell r="F233">
            <v>41960</v>
          </cell>
          <cell r="G233">
            <v>35620</v>
          </cell>
          <cell r="H233">
            <v>29290</v>
          </cell>
          <cell r="I233">
            <v>22960</v>
          </cell>
          <cell r="J233">
            <v>18000</v>
          </cell>
          <cell r="K233">
            <v>14830</v>
          </cell>
          <cell r="L233">
            <v>11670</v>
          </cell>
        </row>
        <row r="234">
          <cell r="C234">
            <v>614000</v>
          </cell>
          <cell r="D234">
            <v>617000</v>
          </cell>
          <cell r="E234">
            <v>48830</v>
          </cell>
          <cell r="F234">
            <v>42500</v>
          </cell>
          <cell r="G234">
            <v>36160</v>
          </cell>
          <cell r="H234">
            <v>29830</v>
          </cell>
          <cell r="I234">
            <v>23500</v>
          </cell>
          <cell r="J234">
            <v>18270</v>
          </cell>
          <cell r="K234">
            <v>15100</v>
          </cell>
          <cell r="L234">
            <v>11940</v>
          </cell>
        </row>
        <row r="235">
          <cell r="C235">
            <v>617000</v>
          </cell>
          <cell r="D235">
            <v>620000</v>
          </cell>
          <cell r="E235">
            <v>49370</v>
          </cell>
          <cell r="F235">
            <v>43040</v>
          </cell>
          <cell r="G235">
            <v>36700</v>
          </cell>
          <cell r="H235">
            <v>30370</v>
          </cell>
          <cell r="I235">
            <v>24040</v>
          </cell>
          <cell r="J235">
            <v>18540</v>
          </cell>
          <cell r="K235">
            <v>15370</v>
          </cell>
          <cell r="L235">
            <v>12210</v>
          </cell>
        </row>
        <row r="236">
          <cell r="C236">
            <v>620000</v>
          </cell>
          <cell r="D236">
            <v>623000</v>
          </cell>
          <cell r="E236">
            <v>49910</v>
          </cell>
          <cell r="F236">
            <v>43580</v>
          </cell>
          <cell r="G236">
            <v>37240</v>
          </cell>
          <cell r="H236">
            <v>30910</v>
          </cell>
          <cell r="I236">
            <v>24580</v>
          </cell>
          <cell r="J236">
            <v>18810</v>
          </cell>
          <cell r="K236">
            <v>15640</v>
          </cell>
          <cell r="L236">
            <v>12480</v>
          </cell>
        </row>
        <row r="237">
          <cell r="C237">
            <v>623000</v>
          </cell>
          <cell r="D237">
            <v>626000</v>
          </cell>
          <cell r="E237">
            <v>50450</v>
          </cell>
          <cell r="F237">
            <v>44120</v>
          </cell>
          <cell r="G237">
            <v>37780</v>
          </cell>
          <cell r="H237">
            <v>31450</v>
          </cell>
          <cell r="I237">
            <v>25120</v>
          </cell>
          <cell r="J237">
            <v>19080</v>
          </cell>
          <cell r="K237">
            <v>15910</v>
          </cell>
          <cell r="L237">
            <v>12750</v>
          </cell>
        </row>
        <row r="238">
          <cell r="C238">
            <v>626000</v>
          </cell>
          <cell r="D238">
            <v>629000</v>
          </cell>
          <cell r="E238">
            <v>50990</v>
          </cell>
          <cell r="F238">
            <v>44660</v>
          </cell>
          <cell r="G238">
            <v>38320</v>
          </cell>
          <cell r="H238">
            <v>31990</v>
          </cell>
          <cell r="I238">
            <v>25660</v>
          </cell>
          <cell r="J238">
            <v>19350</v>
          </cell>
          <cell r="K238">
            <v>16180</v>
          </cell>
          <cell r="L238">
            <v>13020</v>
          </cell>
        </row>
        <row r="239">
          <cell r="C239">
            <v>629000</v>
          </cell>
          <cell r="D239">
            <v>632000</v>
          </cell>
          <cell r="E239">
            <v>51530</v>
          </cell>
          <cell r="F239">
            <v>45200</v>
          </cell>
          <cell r="G239">
            <v>38860</v>
          </cell>
          <cell r="H239">
            <v>32530</v>
          </cell>
          <cell r="I239">
            <v>26200</v>
          </cell>
          <cell r="J239">
            <v>19860</v>
          </cell>
          <cell r="K239">
            <v>16450</v>
          </cell>
          <cell r="L239">
            <v>13290</v>
          </cell>
        </row>
        <row r="240">
          <cell r="C240">
            <v>632000</v>
          </cell>
          <cell r="D240">
            <v>635000</v>
          </cell>
          <cell r="E240">
            <v>52070</v>
          </cell>
          <cell r="F240">
            <v>45740</v>
          </cell>
          <cell r="G240">
            <v>39400</v>
          </cell>
          <cell r="H240">
            <v>33070</v>
          </cell>
          <cell r="I240">
            <v>26740</v>
          </cell>
          <cell r="J240">
            <v>20400</v>
          </cell>
          <cell r="K240">
            <v>16720</v>
          </cell>
          <cell r="L240">
            <v>13560</v>
          </cell>
        </row>
        <row r="241">
          <cell r="C241">
            <v>635000</v>
          </cell>
          <cell r="D241">
            <v>638000</v>
          </cell>
          <cell r="E241">
            <v>52610</v>
          </cell>
          <cell r="F241">
            <v>46280</v>
          </cell>
          <cell r="G241">
            <v>39940</v>
          </cell>
          <cell r="H241">
            <v>33610</v>
          </cell>
          <cell r="I241">
            <v>27280</v>
          </cell>
          <cell r="J241">
            <v>20940</v>
          </cell>
          <cell r="K241">
            <v>16990</v>
          </cell>
          <cell r="L241">
            <v>13830</v>
          </cell>
        </row>
        <row r="242">
          <cell r="C242">
            <v>638000</v>
          </cell>
          <cell r="D242">
            <v>641000</v>
          </cell>
          <cell r="E242">
            <v>53150</v>
          </cell>
          <cell r="F242">
            <v>46820</v>
          </cell>
          <cell r="G242">
            <v>40480</v>
          </cell>
          <cell r="H242">
            <v>34150</v>
          </cell>
          <cell r="I242">
            <v>27820</v>
          </cell>
          <cell r="J242">
            <v>21480</v>
          </cell>
          <cell r="K242">
            <v>17260</v>
          </cell>
          <cell r="L242">
            <v>14100</v>
          </cell>
        </row>
        <row r="243">
          <cell r="C243">
            <v>641000</v>
          </cell>
          <cell r="D243">
            <v>644000</v>
          </cell>
          <cell r="E243">
            <v>53690</v>
          </cell>
          <cell r="F243">
            <v>47360</v>
          </cell>
          <cell r="G243">
            <v>41020</v>
          </cell>
          <cell r="H243">
            <v>34690</v>
          </cell>
          <cell r="I243">
            <v>28360</v>
          </cell>
          <cell r="J243">
            <v>22020</v>
          </cell>
          <cell r="K243">
            <v>17530</v>
          </cell>
          <cell r="L243">
            <v>14370</v>
          </cell>
        </row>
        <row r="244">
          <cell r="C244">
            <v>644000</v>
          </cell>
          <cell r="D244">
            <v>647000</v>
          </cell>
          <cell r="E244">
            <v>54230</v>
          </cell>
          <cell r="F244">
            <v>47900</v>
          </cell>
          <cell r="G244">
            <v>41560</v>
          </cell>
          <cell r="H244">
            <v>35230</v>
          </cell>
          <cell r="I244">
            <v>28900</v>
          </cell>
          <cell r="J244">
            <v>22560</v>
          </cell>
          <cell r="K244">
            <v>17800</v>
          </cell>
          <cell r="L244">
            <v>14640</v>
          </cell>
        </row>
        <row r="245">
          <cell r="C245">
            <v>647000</v>
          </cell>
          <cell r="D245">
            <v>650000</v>
          </cell>
          <cell r="E245">
            <v>54770</v>
          </cell>
          <cell r="F245">
            <v>48440</v>
          </cell>
          <cell r="G245">
            <v>42100</v>
          </cell>
          <cell r="H245">
            <v>35770</v>
          </cell>
          <cell r="I245">
            <v>29440</v>
          </cell>
          <cell r="J245">
            <v>23100</v>
          </cell>
          <cell r="K245">
            <v>18070</v>
          </cell>
          <cell r="L245">
            <v>14910</v>
          </cell>
        </row>
        <row r="246">
          <cell r="C246">
            <v>650000</v>
          </cell>
          <cell r="D246">
            <v>653000</v>
          </cell>
          <cell r="E246">
            <v>55310</v>
          </cell>
          <cell r="F246">
            <v>48980</v>
          </cell>
          <cell r="G246">
            <v>42640</v>
          </cell>
          <cell r="H246">
            <v>36310</v>
          </cell>
          <cell r="I246">
            <v>29980</v>
          </cell>
          <cell r="J246">
            <v>23640</v>
          </cell>
          <cell r="K246">
            <v>18340</v>
          </cell>
          <cell r="L246">
            <v>15180</v>
          </cell>
        </row>
        <row r="247">
          <cell r="C247">
            <v>653000</v>
          </cell>
          <cell r="D247">
            <v>656000</v>
          </cell>
          <cell r="E247">
            <v>55850</v>
          </cell>
          <cell r="F247">
            <v>49520</v>
          </cell>
          <cell r="G247">
            <v>43180</v>
          </cell>
          <cell r="H247">
            <v>36850</v>
          </cell>
          <cell r="I247">
            <v>30520</v>
          </cell>
          <cell r="J247">
            <v>24180</v>
          </cell>
          <cell r="K247">
            <v>18610</v>
          </cell>
          <cell r="L247">
            <v>15450</v>
          </cell>
        </row>
        <row r="248">
          <cell r="C248">
            <v>656000</v>
          </cell>
          <cell r="D248">
            <v>659000</v>
          </cell>
          <cell r="E248">
            <v>56390</v>
          </cell>
          <cell r="F248">
            <v>50060</v>
          </cell>
          <cell r="G248">
            <v>43720</v>
          </cell>
          <cell r="H248">
            <v>37390</v>
          </cell>
          <cell r="I248">
            <v>31060</v>
          </cell>
          <cell r="J248">
            <v>24720</v>
          </cell>
          <cell r="K248">
            <v>18880</v>
          </cell>
          <cell r="L248">
            <v>15720</v>
          </cell>
        </row>
        <row r="249">
          <cell r="C249">
            <v>659000</v>
          </cell>
          <cell r="D249">
            <v>662000</v>
          </cell>
          <cell r="E249">
            <v>56930</v>
          </cell>
          <cell r="F249">
            <v>50600</v>
          </cell>
          <cell r="G249">
            <v>44260</v>
          </cell>
          <cell r="H249">
            <v>37930</v>
          </cell>
          <cell r="I249">
            <v>31600</v>
          </cell>
          <cell r="J249">
            <v>25260</v>
          </cell>
          <cell r="K249">
            <v>19150</v>
          </cell>
          <cell r="L249">
            <v>15990</v>
          </cell>
        </row>
        <row r="250">
          <cell r="C250">
            <v>662000</v>
          </cell>
          <cell r="D250">
            <v>665000</v>
          </cell>
          <cell r="E250">
            <v>57470</v>
          </cell>
          <cell r="F250">
            <v>51140</v>
          </cell>
          <cell r="G250">
            <v>44800</v>
          </cell>
          <cell r="H250">
            <v>38470</v>
          </cell>
          <cell r="I250">
            <v>32140</v>
          </cell>
          <cell r="J250">
            <v>25800</v>
          </cell>
          <cell r="K250">
            <v>19470</v>
          </cell>
          <cell r="L250">
            <v>16260</v>
          </cell>
        </row>
        <row r="251">
          <cell r="C251">
            <v>665000</v>
          </cell>
          <cell r="D251">
            <v>668000</v>
          </cell>
          <cell r="E251">
            <v>58010</v>
          </cell>
          <cell r="F251">
            <v>51680</v>
          </cell>
          <cell r="G251">
            <v>45340</v>
          </cell>
          <cell r="H251">
            <v>39010</v>
          </cell>
          <cell r="I251">
            <v>32680</v>
          </cell>
          <cell r="J251">
            <v>26340</v>
          </cell>
          <cell r="K251">
            <v>20010</v>
          </cell>
          <cell r="L251">
            <v>16530</v>
          </cell>
        </row>
        <row r="252">
          <cell r="C252">
            <v>668000</v>
          </cell>
          <cell r="D252">
            <v>671000</v>
          </cell>
          <cell r="E252">
            <v>58550</v>
          </cell>
          <cell r="F252">
            <v>52220</v>
          </cell>
          <cell r="G252">
            <v>45880</v>
          </cell>
          <cell r="H252">
            <v>39550</v>
          </cell>
          <cell r="I252">
            <v>33220</v>
          </cell>
          <cell r="J252">
            <v>26880</v>
          </cell>
          <cell r="K252">
            <v>20550</v>
          </cell>
          <cell r="L252">
            <v>16800</v>
          </cell>
        </row>
        <row r="253">
          <cell r="C253">
            <v>671000</v>
          </cell>
          <cell r="D253">
            <v>674000</v>
          </cell>
          <cell r="E253">
            <v>59090</v>
          </cell>
          <cell r="F253">
            <v>52760</v>
          </cell>
          <cell r="G253">
            <v>46420</v>
          </cell>
          <cell r="H253">
            <v>40090</v>
          </cell>
          <cell r="I253">
            <v>33760</v>
          </cell>
          <cell r="J253">
            <v>27420</v>
          </cell>
          <cell r="K253">
            <v>21090</v>
          </cell>
          <cell r="L253">
            <v>17070</v>
          </cell>
        </row>
        <row r="254">
          <cell r="C254">
            <v>674000</v>
          </cell>
          <cell r="D254">
            <v>677000</v>
          </cell>
          <cell r="E254">
            <v>59630</v>
          </cell>
          <cell r="F254">
            <v>53300</v>
          </cell>
          <cell r="G254">
            <v>46960</v>
          </cell>
          <cell r="H254">
            <v>40630</v>
          </cell>
          <cell r="I254">
            <v>34300</v>
          </cell>
          <cell r="J254">
            <v>27960</v>
          </cell>
          <cell r="K254">
            <v>21630</v>
          </cell>
          <cell r="L254">
            <v>17340</v>
          </cell>
        </row>
        <row r="255">
          <cell r="C255">
            <v>677000</v>
          </cell>
          <cell r="D255">
            <v>680000</v>
          </cell>
          <cell r="E255">
            <v>60170</v>
          </cell>
          <cell r="F255">
            <v>53840</v>
          </cell>
          <cell r="G255">
            <v>47500</v>
          </cell>
          <cell r="H255">
            <v>41170</v>
          </cell>
          <cell r="I255">
            <v>34840</v>
          </cell>
          <cell r="J255">
            <v>28500</v>
          </cell>
          <cell r="K255">
            <v>22170</v>
          </cell>
          <cell r="L255">
            <v>17610</v>
          </cell>
        </row>
        <row r="256">
          <cell r="C256">
            <v>680000</v>
          </cell>
          <cell r="D256">
            <v>683000</v>
          </cell>
          <cell r="E256">
            <v>60710</v>
          </cell>
          <cell r="F256">
            <v>54380</v>
          </cell>
          <cell r="G256">
            <v>48040</v>
          </cell>
          <cell r="H256">
            <v>41710</v>
          </cell>
          <cell r="I256">
            <v>35380</v>
          </cell>
          <cell r="J256">
            <v>29040</v>
          </cell>
          <cell r="K256">
            <v>22710</v>
          </cell>
          <cell r="L256">
            <v>17880</v>
          </cell>
        </row>
        <row r="257">
          <cell r="C257">
            <v>683000</v>
          </cell>
          <cell r="D257">
            <v>686000</v>
          </cell>
          <cell r="E257">
            <v>61250</v>
          </cell>
          <cell r="F257">
            <v>54920</v>
          </cell>
          <cell r="G257">
            <v>48580</v>
          </cell>
          <cell r="H257">
            <v>42250</v>
          </cell>
          <cell r="I257">
            <v>35920</v>
          </cell>
          <cell r="J257">
            <v>29580</v>
          </cell>
          <cell r="K257">
            <v>23250</v>
          </cell>
          <cell r="L257">
            <v>18150</v>
          </cell>
        </row>
        <row r="258">
          <cell r="C258">
            <v>686000</v>
          </cell>
          <cell r="D258">
            <v>689000</v>
          </cell>
          <cell r="E258">
            <v>61790</v>
          </cell>
          <cell r="F258">
            <v>55460</v>
          </cell>
          <cell r="G258">
            <v>49120</v>
          </cell>
          <cell r="H258">
            <v>42790</v>
          </cell>
          <cell r="I258">
            <v>36460</v>
          </cell>
          <cell r="J258">
            <v>30120</v>
          </cell>
          <cell r="K258">
            <v>23790</v>
          </cell>
          <cell r="L258">
            <v>18420</v>
          </cell>
        </row>
        <row r="259">
          <cell r="C259">
            <v>689000</v>
          </cell>
          <cell r="D259">
            <v>692000</v>
          </cell>
          <cell r="E259">
            <v>62330</v>
          </cell>
          <cell r="F259">
            <v>56000</v>
          </cell>
          <cell r="G259">
            <v>49660</v>
          </cell>
          <cell r="H259">
            <v>43330</v>
          </cell>
          <cell r="I259">
            <v>37000</v>
          </cell>
          <cell r="J259">
            <v>30660</v>
          </cell>
          <cell r="K259">
            <v>24330</v>
          </cell>
          <cell r="L259">
            <v>18690</v>
          </cell>
        </row>
        <row r="260">
          <cell r="C260">
            <v>692000</v>
          </cell>
          <cell r="D260">
            <v>695000</v>
          </cell>
          <cell r="E260">
            <v>62870</v>
          </cell>
          <cell r="F260">
            <v>56540</v>
          </cell>
          <cell r="G260">
            <v>50200</v>
          </cell>
          <cell r="H260">
            <v>43870</v>
          </cell>
          <cell r="I260">
            <v>37540</v>
          </cell>
          <cell r="J260">
            <v>31200</v>
          </cell>
          <cell r="K260">
            <v>24870</v>
          </cell>
          <cell r="L260">
            <v>18960</v>
          </cell>
        </row>
        <row r="261">
          <cell r="C261">
            <v>695000</v>
          </cell>
          <cell r="D261">
            <v>698000</v>
          </cell>
          <cell r="E261">
            <v>63410</v>
          </cell>
          <cell r="F261">
            <v>57080</v>
          </cell>
          <cell r="G261">
            <v>50740</v>
          </cell>
          <cell r="H261">
            <v>44410</v>
          </cell>
          <cell r="I261">
            <v>38080</v>
          </cell>
          <cell r="J261">
            <v>31740</v>
          </cell>
          <cell r="K261">
            <v>25410</v>
          </cell>
          <cell r="L261">
            <v>19230</v>
          </cell>
        </row>
        <row r="262">
          <cell r="C262">
            <v>698000</v>
          </cell>
          <cell r="D262">
            <v>701000</v>
          </cell>
          <cell r="E262">
            <v>63950</v>
          </cell>
          <cell r="F262">
            <v>57620</v>
          </cell>
          <cell r="G262">
            <v>51280</v>
          </cell>
          <cell r="H262">
            <v>44950</v>
          </cell>
          <cell r="I262">
            <v>38620</v>
          </cell>
          <cell r="J262">
            <v>32280</v>
          </cell>
          <cell r="K262">
            <v>25950</v>
          </cell>
          <cell r="L262">
            <v>19620</v>
          </cell>
        </row>
        <row r="263">
          <cell r="C263">
            <v>701000</v>
          </cell>
          <cell r="D263">
            <v>704000</v>
          </cell>
          <cell r="E263">
            <v>64490</v>
          </cell>
          <cell r="F263">
            <v>58160</v>
          </cell>
          <cell r="G263">
            <v>51820</v>
          </cell>
          <cell r="H263">
            <v>45490</v>
          </cell>
          <cell r="I263">
            <v>39160</v>
          </cell>
          <cell r="J263">
            <v>32820</v>
          </cell>
          <cell r="K263">
            <v>26490</v>
          </cell>
          <cell r="L263">
            <v>20160</v>
          </cell>
        </row>
        <row r="264">
          <cell r="C264">
            <v>704000</v>
          </cell>
          <cell r="D264">
            <v>707000</v>
          </cell>
          <cell r="E264">
            <v>65030</v>
          </cell>
          <cell r="F264">
            <v>58700</v>
          </cell>
          <cell r="G264">
            <v>52360</v>
          </cell>
          <cell r="H264">
            <v>46030</v>
          </cell>
          <cell r="I264">
            <v>39700</v>
          </cell>
          <cell r="J264">
            <v>33360</v>
          </cell>
          <cell r="K264">
            <v>27030</v>
          </cell>
          <cell r="L264">
            <v>20700</v>
          </cell>
        </row>
        <row r="265">
          <cell r="C265">
            <v>707000</v>
          </cell>
          <cell r="D265">
            <v>710000</v>
          </cell>
          <cell r="E265">
            <v>65570</v>
          </cell>
          <cell r="F265">
            <v>59240</v>
          </cell>
          <cell r="G265">
            <v>52900</v>
          </cell>
          <cell r="H265">
            <v>46570</v>
          </cell>
          <cell r="I265">
            <v>40240</v>
          </cell>
          <cell r="J265">
            <v>33900</v>
          </cell>
          <cell r="K265">
            <v>27570</v>
          </cell>
          <cell r="L265">
            <v>21240</v>
          </cell>
        </row>
        <row r="266">
          <cell r="C266">
            <v>710000</v>
          </cell>
          <cell r="D266">
            <v>713000</v>
          </cell>
          <cell r="E266">
            <v>66110</v>
          </cell>
          <cell r="F266">
            <v>59780</v>
          </cell>
          <cell r="G266">
            <v>53440</v>
          </cell>
          <cell r="H266">
            <v>47110</v>
          </cell>
          <cell r="I266">
            <v>40780</v>
          </cell>
          <cell r="J266">
            <v>34440</v>
          </cell>
          <cell r="K266">
            <v>28110</v>
          </cell>
          <cell r="L266">
            <v>21780</v>
          </cell>
        </row>
        <row r="267">
          <cell r="C267">
            <v>713000</v>
          </cell>
          <cell r="D267">
            <v>716000</v>
          </cell>
          <cell r="E267">
            <v>66650</v>
          </cell>
          <cell r="F267">
            <v>60320</v>
          </cell>
          <cell r="G267">
            <v>53980</v>
          </cell>
          <cell r="H267">
            <v>47650</v>
          </cell>
          <cell r="I267">
            <v>41320</v>
          </cell>
          <cell r="J267">
            <v>34980</v>
          </cell>
          <cell r="K267">
            <v>28650</v>
          </cell>
          <cell r="L267">
            <v>22320</v>
          </cell>
        </row>
        <row r="268">
          <cell r="C268">
            <v>716000</v>
          </cell>
          <cell r="D268">
            <v>719000</v>
          </cell>
          <cell r="E268">
            <v>67190</v>
          </cell>
          <cell r="F268">
            <v>60860</v>
          </cell>
          <cell r="G268">
            <v>54520</v>
          </cell>
          <cell r="H268">
            <v>48190</v>
          </cell>
          <cell r="I268">
            <v>41860</v>
          </cell>
          <cell r="J268">
            <v>35520</v>
          </cell>
          <cell r="K268">
            <v>29190</v>
          </cell>
          <cell r="L268">
            <v>22860</v>
          </cell>
        </row>
        <row r="269">
          <cell r="C269">
            <v>719000</v>
          </cell>
          <cell r="D269">
            <v>722000</v>
          </cell>
          <cell r="E269">
            <v>67730</v>
          </cell>
          <cell r="F269">
            <v>61400</v>
          </cell>
          <cell r="G269">
            <v>55060</v>
          </cell>
          <cell r="H269">
            <v>48730</v>
          </cell>
          <cell r="I269">
            <v>42400</v>
          </cell>
          <cell r="J269">
            <v>36060</v>
          </cell>
          <cell r="K269">
            <v>29730</v>
          </cell>
          <cell r="L269">
            <v>23400</v>
          </cell>
        </row>
        <row r="270">
          <cell r="C270">
            <v>722000</v>
          </cell>
          <cell r="D270">
            <v>725000</v>
          </cell>
          <cell r="E270">
            <v>68270</v>
          </cell>
          <cell r="F270">
            <v>61940</v>
          </cell>
          <cell r="G270">
            <v>55600</v>
          </cell>
          <cell r="H270">
            <v>49270</v>
          </cell>
          <cell r="I270">
            <v>42940</v>
          </cell>
          <cell r="J270">
            <v>36600</v>
          </cell>
          <cell r="K270">
            <v>30270</v>
          </cell>
          <cell r="L270">
            <v>23940</v>
          </cell>
        </row>
        <row r="271">
          <cell r="C271">
            <v>725000</v>
          </cell>
          <cell r="D271">
            <v>728000</v>
          </cell>
          <cell r="E271">
            <v>68810</v>
          </cell>
          <cell r="F271">
            <v>62480</v>
          </cell>
          <cell r="G271">
            <v>56140</v>
          </cell>
          <cell r="H271">
            <v>49810</v>
          </cell>
          <cell r="I271">
            <v>43480</v>
          </cell>
          <cell r="J271">
            <v>37140</v>
          </cell>
          <cell r="K271">
            <v>30810</v>
          </cell>
          <cell r="L271">
            <v>24480</v>
          </cell>
        </row>
        <row r="272">
          <cell r="C272">
            <v>728000</v>
          </cell>
          <cell r="D272">
            <v>731000</v>
          </cell>
          <cell r="E272">
            <v>69350</v>
          </cell>
          <cell r="F272">
            <v>63020</v>
          </cell>
          <cell r="G272">
            <v>56680</v>
          </cell>
          <cell r="H272">
            <v>50350</v>
          </cell>
          <cell r="I272">
            <v>44020</v>
          </cell>
          <cell r="J272">
            <v>37680</v>
          </cell>
          <cell r="K272">
            <v>31350</v>
          </cell>
          <cell r="L272">
            <v>25020</v>
          </cell>
        </row>
        <row r="273">
          <cell r="C273">
            <v>731000</v>
          </cell>
          <cell r="D273">
            <v>734000</v>
          </cell>
          <cell r="E273">
            <v>69890</v>
          </cell>
          <cell r="F273">
            <v>63560</v>
          </cell>
          <cell r="G273">
            <v>57220</v>
          </cell>
          <cell r="H273">
            <v>50890</v>
          </cell>
          <cell r="I273">
            <v>44560</v>
          </cell>
          <cell r="J273">
            <v>38220</v>
          </cell>
          <cell r="K273">
            <v>31890</v>
          </cell>
          <cell r="L273">
            <v>25560</v>
          </cell>
        </row>
        <row r="274">
          <cell r="C274">
            <v>734000</v>
          </cell>
          <cell r="D274">
            <v>737000</v>
          </cell>
          <cell r="E274">
            <v>70430</v>
          </cell>
          <cell r="F274">
            <v>64100</v>
          </cell>
          <cell r="G274">
            <v>57760</v>
          </cell>
          <cell r="H274">
            <v>51430</v>
          </cell>
          <cell r="I274">
            <v>45100</v>
          </cell>
          <cell r="J274">
            <v>38760</v>
          </cell>
          <cell r="K274">
            <v>32430</v>
          </cell>
          <cell r="L274">
            <v>26100</v>
          </cell>
        </row>
        <row r="275">
          <cell r="C275">
            <v>737000</v>
          </cell>
          <cell r="D275">
            <v>740000</v>
          </cell>
          <cell r="E275">
            <v>70970</v>
          </cell>
          <cell r="F275">
            <v>64640</v>
          </cell>
          <cell r="G275">
            <v>58300</v>
          </cell>
          <cell r="H275">
            <v>51970</v>
          </cell>
          <cell r="I275">
            <v>45640</v>
          </cell>
          <cell r="J275">
            <v>39300</v>
          </cell>
          <cell r="K275">
            <v>32970</v>
          </cell>
          <cell r="L275">
            <v>26640</v>
          </cell>
        </row>
        <row r="276">
          <cell r="C276">
            <v>740000</v>
          </cell>
          <cell r="D276">
            <v>743000</v>
          </cell>
          <cell r="E276">
            <v>71510</v>
          </cell>
          <cell r="F276">
            <v>65180</v>
          </cell>
          <cell r="G276">
            <v>58840</v>
          </cell>
          <cell r="H276">
            <v>52510</v>
          </cell>
          <cell r="I276">
            <v>46180</v>
          </cell>
          <cell r="J276">
            <v>39840</v>
          </cell>
          <cell r="K276">
            <v>33510</v>
          </cell>
          <cell r="L276">
            <v>27180</v>
          </cell>
        </row>
        <row r="277">
          <cell r="C277">
            <v>743000</v>
          </cell>
          <cell r="D277">
            <v>746000</v>
          </cell>
          <cell r="E277">
            <v>72050</v>
          </cell>
          <cell r="F277">
            <v>65720</v>
          </cell>
          <cell r="G277">
            <v>59380</v>
          </cell>
          <cell r="H277">
            <v>53050</v>
          </cell>
          <cell r="I277">
            <v>46720</v>
          </cell>
          <cell r="J277">
            <v>40380</v>
          </cell>
          <cell r="K277">
            <v>34050</v>
          </cell>
          <cell r="L277">
            <v>27720</v>
          </cell>
        </row>
        <row r="278">
          <cell r="C278">
            <v>746000</v>
          </cell>
          <cell r="D278">
            <v>749000</v>
          </cell>
          <cell r="E278">
            <v>72590</v>
          </cell>
          <cell r="F278">
            <v>66260</v>
          </cell>
          <cell r="G278">
            <v>59920</v>
          </cell>
          <cell r="H278">
            <v>53590</v>
          </cell>
          <cell r="I278">
            <v>47260</v>
          </cell>
          <cell r="J278">
            <v>40920</v>
          </cell>
          <cell r="K278">
            <v>34590</v>
          </cell>
          <cell r="L278">
            <v>28260</v>
          </cell>
        </row>
        <row r="279">
          <cell r="C279">
            <v>749000</v>
          </cell>
          <cell r="D279">
            <v>752000</v>
          </cell>
          <cell r="E279">
            <v>73130</v>
          </cell>
          <cell r="F279">
            <v>66800</v>
          </cell>
          <cell r="G279">
            <v>60460</v>
          </cell>
          <cell r="H279">
            <v>54130</v>
          </cell>
          <cell r="I279">
            <v>47800</v>
          </cell>
          <cell r="J279">
            <v>41460</v>
          </cell>
          <cell r="K279">
            <v>35130</v>
          </cell>
          <cell r="L279">
            <v>28800</v>
          </cell>
        </row>
        <row r="280">
          <cell r="C280">
            <v>752000</v>
          </cell>
          <cell r="D280">
            <v>755000</v>
          </cell>
          <cell r="E280">
            <v>73670</v>
          </cell>
          <cell r="F280">
            <v>67340</v>
          </cell>
          <cell r="G280">
            <v>61000</v>
          </cell>
          <cell r="H280">
            <v>54670</v>
          </cell>
          <cell r="I280">
            <v>48340</v>
          </cell>
          <cell r="J280">
            <v>42000</v>
          </cell>
          <cell r="K280">
            <v>35670</v>
          </cell>
          <cell r="L280">
            <v>29340</v>
          </cell>
        </row>
        <row r="281">
          <cell r="C281">
            <v>755000</v>
          </cell>
          <cell r="D281">
            <v>758000</v>
          </cell>
          <cell r="E281">
            <v>74210</v>
          </cell>
          <cell r="F281">
            <v>67880</v>
          </cell>
          <cell r="G281">
            <v>61540</v>
          </cell>
          <cell r="H281">
            <v>55210</v>
          </cell>
          <cell r="I281">
            <v>48880</v>
          </cell>
          <cell r="J281">
            <v>42540</v>
          </cell>
          <cell r="K281">
            <v>36210</v>
          </cell>
          <cell r="L281">
            <v>29880</v>
          </cell>
        </row>
        <row r="282">
          <cell r="C282">
            <v>758000</v>
          </cell>
          <cell r="D282">
            <v>761000</v>
          </cell>
          <cell r="E282">
            <v>74750</v>
          </cell>
          <cell r="F282">
            <v>68420</v>
          </cell>
          <cell r="G282">
            <v>62080</v>
          </cell>
          <cell r="H282">
            <v>55750</v>
          </cell>
          <cell r="I282">
            <v>49420</v>
          </cell>
          <cell r="J282">
            <v>43080</v>
          </cell>
          <cell r="K282">
            <v>36750</v>
          </cell>
          <cell r="L282">
            <v>30420</v>
          </cell>
        </row>
        <row r="283">
          <cell r="C283">
            <v>761000</v>
          </cell>
          <cell r="D283">
            <v>764000</v>
          </cell>
          <cell r="E283">
            <v>75290</v>
          </cell>
          <cell r="F283">
            <v>68960</v>
          </cell>
          <cell r="G283">
            <v>62620</v>
          </cell>
          <cell r="H283">
            <v>56290</v>
          </cell>
          <cell r="I283">
            <v>49960</v>
          </cell>
          <cell r="J283">
            <v>43620</v>
          </cell>
          <cell r="K283">
            <v>37290</v>
          </cell>
          <cell r="L283">
            <v>30960</v>
          </cell>
        </row>
        <row r="284">
          <cell r="C284">
            <v>764000</v>
          </cell>
          <cell r="D284">
            <v>767000</v>
          </cell>
          <cell r="E284">
            <v>75830</v>
          </cell>
          <cell r="F284">
            <v>69500</v>
          </cell>
          <cell r="G284">
            <v>63160</v>
          </cell>
          <cell r="H284">
            <v>56830</v>
          </cell>
          <cell r="I284">
            <v>50500</v>
          </cell>
          <cell r="J284">
            <v>44160</v>
          </cell>
          <cell r="K284">
            <v>37830</v>
          </cell>
          <cell r="L284">
            <v>31500</v>
          </cell>
        </row>
        <row r="285">
          <cell r="C285">
            <v>767000</v>
          </cell>
          <cell r="D285">
            <v>770000</v>
          </cell>
          <cell r="E285">
            <v>76370</v>
          </cell>
          <cell r="F285">
            <v>70040</v>
          </cell>
          <cell r="G285">
            <v>63700</v>
          </cell>
          <cell r="H285">
            <v>57370</v>
          </cell>
          <cell r="I285">
            <v>51040</v>
          </cell>
          <cell r="J285">
            <v>44700</v>
          </cell>
          <cell r="K285">
            <v>38370</v>
          </cell>
          <cell r="L285">
            <v>32040</v>
          </cell>
        </row>
        <row r="286">
          <cell r="C286">
            <v>770000</v>
          </cell>
          <cell r="D286">
            <v>773000</v>
          </cell>
          <cell r="E286">
            <v>76910</v>
          </cell>
          <cell r="F286">
            <v>70580</v>
          </cell>
          <cell r="G286">
            <v>64240</v>
          </cell>
          <cell r="H286">
            <v>57910</v>
          </cell>
          <cell r="I286">
            <v>51580</v>
          </cell>
          <cell r="J286">
            <v>45240</v>
          </cell>
          <cell r="K286">
            <v>38910</v>
          </cell>
          <cell r="L286">
            <v>32580</v>
          </cell>
        </row>
        <row r="287">
          <cell r="C287">
            <v>773000</v>
          </cell>
          <cell r="D287">
            <v>776000</v>
          </cell>
          <cell r="E287">
            <v>77450</v>
          </cell>
          <cell r="F287">
            <v>71120</v>
          </cell>
          <cell r="G287">
            <v>64780</v>
          </cell>
          <cell r="H287">
            <v>58450</v>
          </cell>
          <cell r="I287">
            <v>52120</v>
          </cell>
          <cell r="J287">
            <v>45780</v>
          </cell>
          <cell r="K287">
            <v>39450</v>
          </cell>
          <cell r="L287">
            <v>33120</v>
          </cell>
        </row>
        <row r="288">
          <cell r="C288">
            <v>776000</v>
          </cell>
          <cell r="D288">
            <v>779000</v>
          </cell>
          <cell r="E288">
            <v>77990</v>
          </cell>
          <cell r="F288">
            <v>71660</v>
          </cell>
          <cell r="G288">
            <v>65320</v>
          </cell>
          <cell r="H288">
            <v>58990</v>
          </cell>
          <cell r="I288">
            <v>52660</v>
          </cell>
          <cell r="J288">
            <v>46320</v>
          </cell>
          <cell r="K288">
            <v>39990</v>
          </cell>
          <cell r="L288">
            <v>33660</v>
          </cell>
        </row>
        <row r="289">
          <cell r="C289">
            <v>779000</v>
          </cell>
          <cell r="D289">
            <v>782000</v>
          </cell>
          <cell r="E289">
            <v>78530</v>
          </cell>
          <cell r="F289">
            <v>72200</v>
          </cell>
          <cell r="G289">
            <v>65860</v>
          </cell>
          <cell r="H289">
            <v>59530</v>
          </cell>
          <cell r="I289">
            <v>53200</v>
          </cell>
          <cell r="J289">
            <v>46860</v>
          </cell>
          <cell r="K289">
            <v>40530</v>
          </cell>
          <cell r="L289">
            <v>34200</v>
          </cell>
        </row>
        <row r="290">
          <cell r="C290">
            <v>782000</v>
          </cell>
          <cell r="D290">
            <v>785000</v>
          </cell>
          <cell r="E290">
            <v>79070</v>
          </cell>
          <cell r="F290">
            <v>72740</v>
          </cell>
          <cell r="G290">
            <v>66400</v>
          </cell>
          <cell r="H290">
            <v>60070</v>
          </cell>
          <cell r="I290">
            <v>53740</v>
          </cell>
          <cell r="J290">
            <v>47400</v>
          </cell>
          <cell r="K290">
            <v>41070</v>
          </cell>
          <cell r="L290">
            <v>34740</v>
          </cell>
        </row>
        <row r="291">
          <cell r="C291">
            <v>785000</v>
          </cell>
          <cell r="D291">
            <v>788000</v>
          </cell>
          <cell r="E291">
            <v>79610</v>
          </cell>
          <cell r="F291">
            <v>73280</v>
          </cell>
          <cell r="G291">
            <v>66940</v>
          </cell>
          <cell r="H291">
            <v>60610</v>
          </cell>
          <cell r="I291">
            <v>54280</v>
          </cell>
          <cell r="J291">
            <v>47940</v>
          </cell>
          <cell r="K291">
            <v>41610</v>
          </cell>
          <cell r="L291">
            <v>35280</v>
          </cell>
        </row>
        <row r="292">
          <cell r="C292">
            <v>788000</v>
          </cell>
          <cell r="D292">
            <v>791000</v>
          </cell>
          <cell r="E292">
            <v>80150</v>
          </cell>
          <cell r="F292">
            <v>73820</v>
          </cell>
          <cell r="G292">
            <v>67480</v>
          </cell>
          <cell r="H292">
            <v>61150</v>
          </cell>
          <cell r="I292">
            <v>54820</v>
          </cell>
          <cell r="J292">
            <v>48480</v>
          </cell>
          <cell r="K292">
            <v>42150</v>
          </cell>
          <cell r="L292">
            <v>35820</v>
          </cell>
        </row>
        <row r="293">
          <cell r="C293">
            <v>791000</v>
          </cell>
          <cell r="D293">
            <v>794000</v>
          </cell>
          <cell r="E293">
            <v>80760</v>
          </cell>
          <cell r="F293">
            <v>74360</v>
          </cell>
          <cell r="G293">
            <v>68020</v>
          </cell>
          <cell r="H293">
            <v>61690</v>
          </cell>
          <cell r="I293">
            <v>55360</v>
          </cell>
          <cell r="J293">
            <v>49020</v>
          </cell>
          <cell r="K293">
            <v>42690</v>
          </cell>
          <cell r="L293">
            <v>36360</v>
          </cell>
        </row>
        <row r="294">
          <cell r="C294">
            <v>794000</v>
          </cell>
          <cell r="D294">
            <v>797000</v>
          </cell>
          <cell r="E294">
            <v>81390</v>
          </cell>
          <cell r="F294">
            <v>74900</v>
          </cell>
          <cell r="G294">
            <v>68560</v>
          </cell>
          <cell r="H294">
            <v>62230</v>
          </cell>
          <cell r="I294">
            <v>55900</v>
          </cell>
          <cell r="J294">
            <v>49560</v>
          </cell>
          <cell r="K294">
            <v>43230</v>
          </cell>
          <cell r="L294">
            <v>36900</v>
          </cell>
        </row>
        <row r="295">
          <cell r="C295">
            <v>797000</v>
          </cell>
          <cell r="D295">
            <v>800000</v>
          </cell>
          <cell r="E295">
            <v>82010</v>
          </cell>
          <cell r="F295">
            <v>75440</v>
          </cell>
          <cell r="G295">
            <v>69100</v>
          </cell>
          <cell r="H295">
            <v>62770</v>
          </cell>
          <cell r="I295">
            <v>56440</v>
          </cell>
          <cell r="J295">
            <v>50100</v>
          </cell>
          <cell r="K295">
            <v>43770</v>
          </cell>
          <cell r="L295">
            <v>37440</v>
          </cell>
        </row>
        <row r="296">
          <cell r="C296">
            <v>800000</v>
          </cell>
          <cell r="D296">
            <v>803000</v>
          </cell>
          <cell r="E296">
            <v>82630</v>
          </cell>
          <cell r="F296">
            <v>75980</v>
          </cell>
          <cell r="G296">
            <v>69640</v>
          </cell>
          <cell r="H296">
            <v>63310</v>
          </cell>
          <cell r="I296">
            <v>56980</v>
          </cell>
          <cell r="J296">
            <v>50640</v>
          </cell>
          <cell r="K296">
            <v>44310</v>
          </cell>
          <cell r="L296">
            <v>37980</v>
          </cell>
        </row>
        <row r="297">
          <cell r="C297">
            <v>803000</v>
          </cell>
          <cell r="D297">
            <v>806000</v>
          </cell>
          <cell r="E297">
            <v>83250</v>
          </cell>
          <cell r="F297">
            <v>76520</v>
          </cell>
          <cell r="G297">
            <v>70180</v>
          </cell>
          <cell r="H297">
            <v>63850</v>
          </cell>
          <cell r="I297">
            <v>57520</v>
          </cell>
          <cell r="J297">
            <v>51180</v>
          </cell>
          <cell r="K297">
            <v>44850</v>
          </cell>
          <cell r="L297">
            <v>38520</v>
          </cell>
        </row>
        <row r="298">
          <cell r="C298">
            <v>806000</v>
          </cell>
          <cell r="D298">
            <v>809000</v>
          </cell>
          <cell r="E298">
            <v>83870</v>
          </cell>
          <cell r="F298">
            <v>77060</v>
          </cell>
          <cell r="G298">
            <v>70720</v>
          </cell>
          <cell r="H298">
            <v>64390</v>
          </cell>
          <cell r="I298">
            <v>58060</v>
          </cell>
          <cell r="J298">
            <v>51720</v>
          </cell>
          <cell r="K298">
            <v>45390</v>
          </cell>
          <cell r="L298">
            <v>39060</v>
          </cell>
        </row>
        <row r="299">
          <cell r="C299">
            <v>809000</v>
          </cell>
          <cell r="D299">
            <v>812000</v>
          </cell>
          <cell r="E299">
            <v>84490</v>
          </cell>
          <cell r="F299">
            <v>77600</v>
          </cell>
          <cell r="G299">
            <v>71260</v>
          </cell>
          <cell r="H299">
            <v>64930</v>
          </cell>
          <cell r="I299">
            <v>58600</v>
          </cell>
          <cell r="J299">
            <v>52260</v>
          </cell>
          <cell r="K299">
            <v>45930</v>
          </cell>
          <cell r="L299">
            <v>39600</v>
          </cell>
        </row>
        <row r="300">
          <cell r="C300">
            <v>812000</v>
          </cell>
          <cell r="D300">
            <v>815000</v>
          </cell>
          <cell r="E300">
            <v>85110</v>
          </cell>
          <cell r="F300">
            <v>78140</v>
          </cell>
          <cell r="G300">
            <v>71800</v>
          </cell>
          <cell r="H300">
            <v>65470</v>
          </cell>
          <cell r="I300">
            <v>59140</v>
          </cell>
          <cell r="J300">
            <v>52800</v>
          </cell>
          <cell r="K300">
            <v>46470</v>
          </cell>
          <cell r="L300">
            <v>40140</v>
          </cell>
        </row>
        <row r="301">
          <cell r="C301">
            <v>815000</v>
          </cell>
          <cell r="D301">
            <v>818000</v>
          </cell>
          <cell r="E301">
            <v>85730</v>
          </cell>
          <cell r="F301">
            <v>78680</v>
          </cell>
          <cell r="G301">
            <v>72340</v>
          </cell>
          <cell r="H301">
            <v>66010</v>
          </cell>
          <cell r="I301">
            <v>59680</v>
          </cell>
          <cell r="J301">
            <v>53340</v>
          </cell>
          <cell r="K301">
            <v>47010</v>
          </cell>
          <cell r="L301">
            <v>40680</v>
          </cell>
        </row>
        <row r="302">
          <cell r="C302">
            <v>818000</v>
          </cell>
          <cell r="D302">
            <v>821000</v>
          </cell>
          <cell r="E302">
            <v>86350</v>
          </cell>
          <cell r="F302">
            <v>79220</v>
          </cell>
          <cell r="G302">
            <v>72880</v>
          </cell>
          <cell r="H302">
            <v>66550</v>
          </cell>
          <cell r="I302">
            <v>60220</v>
          </cell>
          <cell r="J302">
            <v>53880</v>
          </cell>
          <cell r="K302">
            <v>47550</v>
          </cell>
          <cell r="L302">
            <v>41220</v>
          </cell>
        </row>
        <row r="303">
          <cell r="C303">
            <v>821000</v>
          </cell>
          <cell r="D303">
            <v>824000</v>
          </cell>
          <cell r="E303">
            <v>86970</v>
          </cell>
          <cell r="F303">
            <v>79760</v>
          </cell>
          <cell r="G303">
            <v>73420</v>
          </cell>
          <cell r="H303">
            <v>67090</v>
          </cell>
          <cell r="I303">
            <v>60760</v>
          </cell>
          <cell r="J303">
            <v>54420</v>
          </cell>
          <cell r="K303">
            <v>48090</v>
          </cell>
          <cell r="L303">
            <v>41760</v>
          </cell>
        </row>
        <row r="304">
          <cell r="C304">
            <v>824000</v>
          </cell>
          <cell r="D304">
            <v>827000</v>
          </cell>
          <cell r="E304">
            <v>87600</v>
          </cell>
          <cell r="F304">
            <v>80310</v>
          </cell>
          <cell r="G304">
            <v>73960</v>
          </cell>
          <cell r="H304">
            <v>67630</v>
          </cell>
          <cell r="I304">
            <v>61300</v>
          </cell>
          <cell r="J304">
            <v>54960</v>
          </cell>
          <cell r="K304">
            <v>48630</v>
          </cell>
          <cell r="L304">
            <v>42300</v>
          </cell>
        </row>
        <row r="305">
          <cell r="C305">
            <v>827000</v>
          </cell>
          <cell r="D305">
            <v>830000</v>
          </cell>
          <cell r="E305">
            <v>88220</v>
          </cell>
          <cell r="F305">
            <v>80930</v>
          </cell>
          <cell r="G305">
            <v>74500</v>
          </cell>
          <cell r="H305">
            <v>68170</v>
          </cell>
          <cell r="I305">
            <v>61840</v>
          </cell>
          <cell r="J305">
            <v>55500</v>
          </cell>
          <cell r="K305">
            <v>49170</v>
          </cell>
          <cell r="L305">
            <v>42840</v>
          </cell>
        </row>
        <row r="306">
          <cell r="C306">
            <v>830000</v>
          </cell>
          <cell r="D306">
            <v>833000</v>
          </cell>
          <cell r="E306">
            <v>88840</v>
          </cell>
          <cell r="F306">
            <v>81550</v>
          </cell>
          <cell r="G306">
            <v>75040</v>
          </cell>
          <cell r="H306">
            <v>68710</v>
          </cell>
          <cell r="I306">
            <v>62380</v>
          </cell>
          <cell r="J306">
            <v>56040</v>
          </cell>
          <cell r="K306">
            <v>49710</v>
          </cell>
          <cell r="L306">
            <v>43380</v>
          </cell>
        </row>
        <row r="307">
          <cell r="C307">
            <v>833000</v>
          </cell>
          <cell r="D307">
            <v>836000</v>
          </cell>
          <cell r="E307">
            <v>89470</v>
          </cell>
          <cell r="F307">
            <v>82190</v>
          </cell>
          <cell r="G307">
            <v>75600</v>
          </cell>
          <cell r="H307">
            <v>69260</v>
          </cell>
          <cell r="I307">
            <v>62930</v>
          </cell>
          <cell r="J307">
            <v>56600</v>
          </cell>
          <cell r="K307">
            <v>50260</v>
          </cell>
          <cell r="L307">
            <v>43930</v>
          </cell>
        </row>
        <row r="308">
          <cell r="C308">
            <v>836000</v>
          </cell>
          <cell r="D308">
            <v>839000</v>
          </cell>
          <cell r="E308">
            <v>90130</v>
          </cell>
          <cell r="F308">
            <v>82840</v>
          </cell>
          <cell r="G308">
            <v>76170</v>
          </cell>
          <cell r="H308">
            <v>69830</v>
          </cell>
          <cell r="I308">
            <v>63500</v>
          </cell>
          <cell r="J308">
            <v>57170</v>
          </cell>
          <cell r="K308">
            <v>50830</v>
          </cell>
          <cell r="L308">
            <v>44500</v>
          </cell>
        </row>
        <row r="309">
          <cell r="C309">
            <v>839000</v>
          </cell>
          <cell r="D309">
            <v>842000</v>
          </cell>
          <cell r="E309">
            <v>90780</v>
          </cell>
          <cell r="F309">
            <v>83500</v>
          </cell>
          <cell r="G309">
            <v>76740</v>
          </cell>
          <cell r="H309">
            <v>70400</v>
          </cell>
          <cell r="I309">
            <v>64070</v>
          </cell>
          <cell r="J309">
            <v>57740</v>
          </cell>
          <cell r="K309">
            <v>51400</v>
          </cell>
          <cell r="L309">
            <v>45070</v>
          </cell>
        </row>
        <row r="310">
          <cell r="C310">
            <v>842000</v>
          </cell>
          <cell r="D310">
            <v>845000</v>
          </cell>
          <cell r="E310">
            <v>91440</v>
          </cell>
          <cell r="F310">
            <v>84150</v>
          </cell>
          <cell r="G310">
            <v>77310</v>
          </cell>
          <cell r="H310">
            <v>70970</v>
          </cell>
          <cell r="I310">
            <v>64640</v>
          </cell>
          <cell r="J310">
            <v>58310</v>
          </cell>
          <cell r="K310">
            <v>51970</v>
          </cell>
          <cell r="L310">
            <v>45640</v>
          </cell>
        </row>
        <row r="311">
          <cell r="C311">
            <v>845000</v>
          </cell>
          <cell r="D311">
            <v>848000</v>
          </cell>
          <cell r="E311">
            <v>92090</v>
          </cell>
          <cell r="F311">
            <v>84810</v>
          </cell>
          <cell r="G311">
            <v>77880</v>
          </cell>
          <cell r="H311">
            <v>71540</v>
          </cell>
          <cell r="I311">
            <v>65210</v>
          </cell>
          <cell r="J311">
            <v>58880</v>
          </cell>
          <cell r="K311">
            <v>52540</v>
          </cell>
          <cell r="L311">
            <v>46210</v>
          </cell>
        </row>
        <row r="312">
          <cell r="C312">
            <v>848000</v>
          </cell>
          <cell r="D312">
            <v>851000</v>
          </cell>
          <cell r="E312">
            <v>92750</v>
          </cell>
          <cell r="F312">
            <v>85470</v>
          </cell>
          <cell r="G312">
            <v>78450</v>
          </cell>
          <cell r="H312">
            <v>72110</v>
          </cell>
          <cell r="I312">
            <v>65780</v>
          </cell>
          <cell r="J312">
            <v>59450</v>
          </cell>
          <cell r="K312">
            <v>53110</v>
          </cell>
          <cell r="L312">
            <v>46780</v>
          </cell>
        </row>
        <row r="313">
          <cell r="C313">
            <v>851000</v>
          </cell>
          <cell r="D313">
            <v>854000</v>
          </cell>
          <cell r="E313">
            <v>93400</v>
          </cell>
          <cell r="F313">
            <v>86120</v>
          </cell>
          <cell r="G313">
            <v>79020</v>
          </cell>
          <cell r="H313">
            <v>72680</v>
          </cell>
          <cell r="I313">
            <v>66350</v>
          </cell>
          <cell r="J313">
            <v>60020</v>
          </cell>
          <cell r="K313">
            <v>53680</v>
          </cell>
          <cell r="L313">
            <v>47350</v>
          </cell>
        </row>
        <row r="314">
          <cell r="C314">
            <v>854000</v>
          </cell>
          <cell r="D314">
            <v>857000</v>
          </cell>
          <cell r="E314">
            <v>94060</v>
          </cell>
          <cell r="F314">
            <v>86780</v>
          </cell>
          <cell r="G314">
            <v>79590</v>
          </cell>
          <cell r="H314">
            <v>73250</v>
          </cell>
          <cell r="I314">
            <v>66920</v>
          </cell>
          <cell r="J314">
            <v>60590</v>
          </cell>
          <cell r="K314">
            <v>54250</v>
          </cell>
          <cell r="L314">
            <v>47920</v>
          </cell>
        </row>
        <row r="315">
          <cell r="C315">
            <v>857000</v>
          </cell>
          <cell r="D315">
            <v>860000</v>
          </cell>
          <cell r="E315">
            <v>94720</v>
          </cell>
          <cell r="F315">
            <v>87430</v>
          </cell>
          <cell r="G315">
            <v>80160</v>
          </cell>
          <cell r="H315">
            <v>73820</v>
          </cell>
          <cell r="I315">
            <v>67490</v>
          </cell>
          <cell r="J315">
            <v>61160</v>
          </cell>
          <cell r="K315">
            <v>54820</v>
          </cell>
          <cell r="L315">
            <v>48490</v>
          </cell>
        </row>
        <row r="316">
          <cell r="C316">
            <v>860000</v>
          </cell>
          <cell r="D316">
            <v>863000</v>
          </cell>
          <cell r="E316">
            <v>95370</v>
          </cell>
          <cell r="F316">
            <v>88090</v>
          </cell>
          <cell r="G316">
            <v>80800</v>
          </cell>
          <cell r="H316">
            <v>74390</v>
          </cell>
          <cell r="I316">
            <v>68060</v>
          </cell>
          <cell r="J316">
            <v>61730</v>
          </cell>
          <cell r="K316">
            <v>55390</v>
          </cell>
          <cell r="L316">
            <v>49060</v>
          </cell>
        </row>
        <row r="317">
          <cell r="C317">
            <v>863000</v>
          </cell>
          <cell r="D317">
            <v>866000</v>
          </cell>
          <cell r="E317">
            <v>96030</v>
          </cell>
          <cell r="F317">
            <v>88740</v>
          </cell>
          <cell r="G317">
            <v>81460</v>
          </cell>
          <cell r="H317">
            <v>74960</v>
          </cell>
          <cell r="I317">
            <v>68630</v>
          </cell>
          <cell r="J317">
            <v>62300</v>
          </cell>
          <cell r="K317">
            <v>55960</v>
          </cell>
          <cell r="L317">
            <v>49630</v>
          </cell>
        </row>
        <row r="318">
          <cell r="C318">
            <v>866000</v>
          </cell>
          <cell r="D318">
            <v>869000</v>
          </cell>
          <cell r="E318">
            <v>96680</v>
          </cell>
          <cell r="F318">
            <v>89400</v>
          </cell>
          <cell r="G318">
            <v>82120</v>
          </cell>
          <cell r="H318">
            <v>75530</v>
          </cell>
          <cell r="I318">
            <v>69200</v>
          </cell>
          <cell r="J318">
            <v>62870</v>
          </cell>
          <cell r="K318">
            <v>56530</v>
          </cell>
          <cell r="L318">
            <v>50200</v>
          </cell>
        </row>
        <row r="319">
          <cell r="C319">
            <v>869000</v>
          </cell>
          <cell r="D319">
            <v>872000</v>
          </cell>
          <cell r="E319">
            <v>97340</v>
          </cell>
          <cell r="F319">
            <v>90050</v>
          </cell>
          <cell r="G319">
            <v>82770</v>
          </cell>
          <cell r="H319">
            <v>76100</v>
          </cell>
          <cell r="I319">
            <v>69770</v>
          </cell>
          <cell r="J319">
            <v>63440</v>
          </cell>
          <cell r="K319">
            <v>57100</v>
          </cell>
          <cell r="L319">
            <v>50770</v>
          </cell>
        </row>
        <row r="320">
          <cell r="C320">
            <v>872000</v>
          </cell>
          <cell r="D320">
            <v>875000</v>
          </cell>
          <cell r="E320">
            <v>97990</v>
          </cell>
          <cell r="F320">
            <v>90710</v>
          </cell>
          <cell r="G320">
            <v>83430</v>
          </cell>
          <cell r="H320">
            <v>76670</v>
          </cell>
          <cell r="I320">
            <v>70340</v>
          </cell>
          <cell r="J320">
            <v>64010</v>
          </cell>
          <cell r="K320">
            <v>57670</v>
          </cell>
          <cell r="L320">
            <v>51340</v>
          </cell>
        </row>
        <row r="321">
          <cell r="C321">
            <v>875000</v>
          </cell>
          <cell r="D321">
            <v>878000</v>
          </cell>
          <cell r="E321">
            <v>98650</v>
          </cell>
          <cell r="F321">
            <v>91370</v>
          </cell>
          <cell r="G321">
            <v>84080</v>
          </cell>
          <cell r="H321">
            <v>77240</v>
          </cell>
          <cell r="I321">
            <v>70910</v>
          </cell>
          <cell r="J321">
            <v>64580</v>
          </cell>
          <cell r="K321">
            <v>58240</v>
          </cell>
          <cell r="L321">
            <v>51910</v>
          </cell>
        </row>
        <row r="322">
          <cell r="C322">
            <v>878000</v>
          </cell>
          <cell r="D322">
            <v>881000</v>
          </cell>
          <cell r="E322">
            <v>99300</v>
          </cell>
          <cell r="F322">
            <v>92020</v>
          </cell>
          <cell r="G322">
            <v>84740</v>
          </cell>
          <cell r="H322">
            <v>77810</v>
          </cell>
          <cell r="I322">
            <v>71480</v>
          </cell>
          <cell r="J322">
            <v>65150</v>
          </cell>
          <cell r="K322">
            <v>58810</v>
          </cell>
          <cell r="L322">
            <v>52480</v>
          </cell>
        </row>
        <row r="323">
          <cell r="C323">
            <v>881000</v>
          </cell>
          <cell r="D323">
            <v>884000</v>
          </cell>
          <cell r="E323">
            <v>99960</v>
          </cell>
          <cell r="F323">
            <v>92680</v>
          </cell>
          <cell r="G323">
            <v>85390</v>
          </cell>
          <cell r="H323">
            <v>78380</v>
          </cell>
          <cell r="I323">
            <v>72050</v>
          </cell>
          <cell r="J323">
            <v>65720</v>
          </cell>
          <cell r="K323">
            <v>59380</v>
          </cell>
          <cell r="L323">
            <v>53050</v>
          </cell>
        </row>
        <row r="324">
          <cell r="C324">
            <v>884000</v>
          </cell>
          <cell r="D324">
            <v>887000</v>
          </cell>
          <cell r="E324">
            <v>100610</v>
          </cell>
          <cell r="F324">
            <v>93330</v>
          </cell>
          <cell r="G324">
            <v>86050</v>
          </cell>
          <cell r="H324">
            <v>78950</v>
          </cell>
          <cell r="I324">
            <v>72620</v>
          </cell>
          <cell r="J324">
            <v>66290</v>
          </cell>
          <cell r="K324">
            <v>59950</v>
          </cell>
          <cell r="L324">
            <v>53620</v>
          </cell>
        </row>
        <row r="325">
          <cell r="C325">
            <v>887000</v>
          </cell>
          <cell r="D325">
            <v>890000</v>
          </cell>
          <cell r="E325">
            <v>101270</v>
          </cell>
          <cell r="F325">
            <v>93990</v>
          </cell>
          <cell r="G325">
            <v>86700</v>
          </cell>
          <cell r="H325">
            <v>79520</v>
          </cell>
          <cell r="I325">
            <v>73190</v>
          </cell>
          <cell r="J325">
            <v>66860</v>
          </cell>
          <cell r="K325">
            <v>60520</v>
          </cell>
          <cell r="L325">
            <v>54190</v>
          </cell>
        </row>
        <row r="326">
          <cell r="C326">
            <v>890000</v>
          </cell>
          <cell r="D326">
            <v>893000</v>
          </cell>
          <cell r="E326">
            <v>101930</v>
          </cell>
          <cell r="F326">
            <v>94640</v>
          </cell>
          <cell r="G326">
            <v>87360</v>
          </cell>
          <cell r="H326">
            <v>80090</v>
          </cell>
          <cell r="I326">
            <v>73760</v>
          </cell>
          <cell r="J326">
            <v>67430</v>
          </cell>
          <cell r="K326">
            <v>61090</v>
          </cell>
          <cell r="L326">
            <v>54760</v>
          </cell>
        </row>
        <row r="327">
          <cell r="C327">
            <v>893000</v>
          </cell>
          <cell r="D327">
            <v>896000</v>
          </cell>
          <cell r="E327">
            <v>102580</v>
          </cell>
          <cell r="F327">
            <v>95300</v>
          </cell>
          <cell r="G327">
            <v>88010</v>
          </cell>
          <cell r="H327">
            <v>80730</v>
          </cell>
          <cell r="I327">
            <v>74330</v>
          </cell>
          <cell r="J327">
            <v>68000</v>
          </cell>
          <cell r="K327">
            <v>61660</v>
          </cell>
          <cell r="L327">
            <v>55330</v>
          </cell>
        </row>
        <row r="328">
          <cell r="C328">
            <v>896000</v>
          </cell>
          <cell r="D328">
            <v>899000</v>
          </cell>
          <cell r="E328">
            <v>103240</v>
          </cell>
          <cell r="F328">
            <v>95950</v>
          </cell>
          <cell r="G328">
            <v>88670</v>
          </cell>
          <cell r="H328">
            <v>81390</v>
          </cell>
          <cell r="I328">
            <v>74900</v>
          </cell>
          <cell r="J328">
            <v>68570</v>
          </cell>
          <cell r="K328">
            <v>62230</v>
          </cell>
          <cell r="L328">
            <v>55900</v>
          </cell>
        </row>
        <row r="329">
          <cell r="C329">
            <v>899000</v>
          </cell>
          <cell r="D329">
            <v>902000</v>
          </cell>
          <cell r="E329">
            <v>103890</v>
          </cell>
          <cell r="F329">
            <v>96610</v>
          </cell>
          <cell r="G329">
            <v>89330</v>
          </cell>
          <cell r="H329">
            <v>82040</v>
          </cell>
          <cell r="I329">
            <v>75470</v>
          </cell>
          <cell r="J329">
            <v>69140</v>
          </cell>
          <cell r="K329">
            <v>62800</v>
          </cell>
          <cell r="L329">
            <v>56470</v>
          </cell>
        </row>
        <row r="330">
          <cell r="C330">
            <v>902000</v>
          </cell>
          <cell r="D330">
            <v>905000</v>
          </cell>
          <cell r="E330">
            <v>104550</v>
          </cell>
          <cell r="F330">
            <v>97260</v>
          </cell>
          <cell r="G330">
            <v>89980</v>
          </cell>
          <cell r="H330">
            <v>82700</v>
          </cell>
          <cell r="I330">
            <v>76040</v>
          </cell>
          <cell r="J330">
            <v>69710</v>
          </cell>
          <cell r="K330">
            <v>63370</v>
          </cell>
          <cell r="L330">
            <v>57040</v>
          </cell>
        </row>
        <row r="331">
          <cell r="C331">
            <v>905000</v>
          </cell>
          <cell r="D331">
            <v>908000</v>
          </cell>
          <cell r="E331">
            <v>105200</v>
          </cell>
          <cell r="F331">
            <v>97920</v>
          </cell>
          <cell r="G331">
            <v>90640</v>
          </cell>
          <cell r="H331">
            <v>83350</v>
          </cell>
          <cell r="I331">
            <v>76610</v>
          </cell>
          <cell r="J331">
            <v>70280</v>
          </cell>
          <cell r="K331">
            <v>63940</v>
          </cell>
          <cell r="L331">
            <v>57610</v>
          </cell>
        </row>
        <row r="332">
          <cell r="C332">
            <v>908000</v>
          </cell>
          <cell r="D332">
            <v>911000</v>
          </cell>
          <cell r="E332">
            <v>105860</v>
          </cell>
          <cell r="F332">
            <v>98580</v>
          </cell>
          <cell r="G332">
            <v>91290</v>
          </cell>
          <cell r="H332">
            <v>84010</v>
          </cell>
          <cell r="I332">
            <v>77180</v>
          </cell>
          <cell r="J332">
            <v>70850</v>
          </cell>
          <cell r="K332">
            <v>64510</v>
          </cell>
          <cell r="L332">
            <v>58180</v>
          </cell>
        </row>
        <row r="333">
          <cell r="C333">
            <v>911000</v>
          </cell>
          <cell r="D333">
            <v>914000</v>
          </cell>
          <cell r="E333">
            <v>106510</v>
          </cell>
          <cell r="F333">
            <v>99230</v>
          </cell>
          <cell r="G333">
            <v>91950</v>
          </cell>
          <cell r="H333">
            <v>84660</v>
          </cell>
          <cell r="I333">
            <v>77750</v>
          </cell>
          <cell r="J333">
            <v>71420</v>
          </cell>
          <cell r="K333">
            <v>65080</v>
          </cell>
          <cell r="L333">
            <v>58750</v>
          </cell>
        </row>
        <row r="334">
          <cell r="C334">
            <v>914000</v>
          </cell>
          <cell r="D334">
            <v>917000</v>
          </cell>
          <cell r="E334">
            <v>107170</v>
          </cell>
          <cell r="F334">
            <v>99890</v>
          </cell>
          <cell r="G334">
            <v>92600</v>
          </cell>
          <cell r="H334">
            <v>85320</v>
          </cell>
          <cell r="I334">
            <v>78320</v>
          </cell>
          <cell r="J334">
            <v>71990</v>
          </cell>
          <cell r="K334">
            <v>65650</v>
          </cell>
          <cell r="L334">
            <v>59320</v>
          </cell>
        </row>
        <row r="335">
          <cell r="C335">
            <v>917000</v>
          </cell>
          <cell r="D335">
            <v>920000</v>
          </cell>
          <cell r="E335">
            <v>107830</v>
          </cell>
          <cell r="F335">
            <v>100540</v>
          </cell>
          <cell r="G335">
            <v>93260</v>
          </cell>
          <cell r="H335">
            <v>85980</v>
          </cell>
          <cell r="I335">
            <v>78890</v>
          </cell>
          <cell r="J335">
            <v>72560</v>
          </cell>
          <cell r="K335">
            <v>66220</v>
          </cell>
          <cell r="L335">
            <v>59890</v>
          </cell>
        </row>
        <row r="336">
          <cell r="C336">
            <v>920000</v>
          </cell>
          <cell r="D336">
            <v>923000</v>
          </cell>
          <cell r="E336">
            <v>108480</v>
          </cell>
          <cell r="F336">
            <v>101200</v>
          </cell>
          <cell r="G336">
            <v>93910</v>
          </cell>
          <cell r="H336">
            <v>86630</v>
          </cell>
          <cell r="I336">
            <v>79460</v>
          </cell>
          <cell r="J336">
            <v>73130</v>
          </cell>
          <cell r="K336">
            <v>66790</v>
          </cell>
          <cell r="L336">
            <v>60460</v>
          </cell>
        </row>
        <row r="337">
          <cell r="C337">
            <v>923000</v>
          </cell>
          <cell r="D337">
            <v>926000</v>
          </cell>
          <cell r="E337">
            <v>109140</v>
          </cell>
          <cell r="F337">
            <v>101850</v>
          </cell>
          <cell r="G337">
            <v>94570</v>
          </cell>
          <cell r="H337">
            <v>87290</v>
          </cell>
          <cell r="I337">
            <v>80030</v>
          </cell>
          <cell r="J337">
            <v>73700</v>
          </cell>
          <cell r="K337">
            <v>67360</v>
          </cell>
          <cell r="L337">
            <v>61030</v>
          </cell>
        </row>
        <row r="338">
          <cell r="C338">
            <v>926000</v>
          </cell>
          <cell r="D338">
            <v>929000</v>
          </cell>
          <cell r="E338">
            <v>109790</v>
          </cell>
          <cell r="F338">
            <v>102510</v>
          </cell>
          <cell r="G338">
            <v>95230</v>
          </cell>
          <cell r="H338">
            <v>87940</v>
          </cell>
          <cell r="I338">
            <v>80660</v>
          </cell>
          <cell r="J338">
            <v>74270</v>
          </cell>
          <cell r="K338">
            <v>67930</v>
          </cell>
          <cell r="L338">
            <v>61600</v>
          </cell>
        </row>
        <row r="339">
          <cell r="C339">
            <v>929000</v>
          </cell>
          <cell r="D339">
            <v>932000</v>
          </cell>
          <cell r="E339">
            <v>110450</v>
          </cell>
          <cell r="F339">
            <v>103160</v>
          </cell>
          <cell r="G339">
            <v>95880</v>
          </cell>
          <cell r="H339">
            <v>88600</v>
          </cell>
          <cell r="I339">
            <v>81310</v>
          </cell>
          <cell r="J339">
            <v>74840</v>
          </cell>
          <cell r="K339">
            <v>68500</v>
          </cell>
          <cell r="L339">
            <v>62170</v>
          </cell>
        </row>
        <row r="340">
          <cell r="C340">
            <v>932000</v>
          </cell>
          <cell r="D340">
            <v>935000</v>
          </cell>
          <cell r="E340">
            <v>111100</v>
          </cell>
          <cell r="F340">
            <v>103820</v>
          </cell>
          <cell r="G340">
            <v>96540</v>
          </cell>
          <cell r="H340">
            <v>89250</v>
          </cell>
          <cell r="I340">
            <v>81970</v>
          </cell>
          <cell r="J340">
            <v>75410</v>
          </cell>
          <cell r="K340">
            <v>69070</v>
          </cell>
          <cell r="L340">
            <v>62740</v>
          </cell>
        </row>
        <row r="341">
          <cell r="C341">
            <v>935000</v>
          </cell>
          <cell r="D341">
            <v>938000</v>
          </cell>
          <cell r="E341">
            <v>111760</v>
          </cell>
          <cell r="F341">
            <v>104480</v>
          </cell>
          <cell r="G341">
            <v>97190</v>
          </cell>
          <cell r="H341">
            <v>89910</v>
          </cell>
          <cell r="I341">
            <v>82620</v>
          </cell>
          <cell r="J341">
            <v>75980</v>
          </cell>
          <cell r="K341">
            <v>69640</v>
          </cell>
          <cell r="L341">
            <v>63310</v>
          </cell>
        </row>
        <row r="342">
          <cell r="C342">
            <v>938000</v>
          </cell>
          <cell r="D342">
            <v>941000</v>
          </cell>
          <cell r="E342">
            <v>112410</v>
          </cell>
          <cell r="F342">
            <v>105130</v>
          </cell>
          <cell r="G342">
            <v>97850</v>
          </cell>
          <cell r="H342">
            <v>90560</v>
          </cell>
          <cell r="I342">
            <v>83280</v>
          </cell>
          <cell r="J342">
            <v>76550</v>
          </cell>
          <cell r="K342">
            <v>70210</v>
          </cell>
          <cell r="L342">
            <v>63880</v>
          </cell>
        </row>
        <row r="343">
          <cell r="C343">
            <v>941000</v>
          </cell>
          <cell r="D343">
            <v>944000</v>
          </cell>
          <cell r="E343">
            <v>113070</v>
          </cell>
          <cell r="F343">
            <v>105790</v>
          </cell>
          <cell r="G343">
            <v>98500</v>
          </cell>
          <cell r="H343">
            <v>91220</v>
          </cell>
          <cell r="I343">
            <v>83940</v>
          </cell>
          <cell r="J343">
            <v>77120</v>
          </cell>
          <cell r="K343">
            <v>70780</v>
          </cell>
          <cell r="L343">
            <v>64450</v>
          </cell>
        </row>
        <row r="344">
          <cell r="C344">
            <v>944000</v>
          </cell>
          <cell r="D344">
            <v>947000</v>
          </cell>
          <cell r="E344">
            <v>113720</v>
          </cell>
          <cell r="F344">
            <v>106440</v>
          </cell>
          <cell r="G344">
            <v>99160</v>
          </cell>
          <cell r="H344">
            <v>91870</v>
          </cell>
          <cell r="I344">
            <v>84590</v>
          </cell>
          <cell r="J344">
            <v>77690</v>
          </cell>
          <cell r="K344">
            <v>71350</v>
          </cell>
          <cell r="L344">
            <v>65020</v>
          </cell>
        </row>
        <row r="345">
          <cell r="C345">
            <v>947000</v>
          </cell>
          <cell r="D345">
            <v>950000</v>
          </cell>
          <cell r="E345">
            <v>114380</v>
          </cell>
          <cell r="F345">
            <v>107100</v>
          </cell>
          <cell r="G345">
            <v>99810</v>
          </cell>
          <cell r="H345">
            <v>92530</v>
          </cell>
          <cell r="I345">
            <v>85250</v>
          </cell>
          <cell r="J345">
            <v>78260</v>
          </cell>
          <cell r="K345">
            <v>71920</v>
          </cell>
          <cell r="L345">
            <v>65590</v>
          </cell>
        </row>
        <row r="346">
          <cell r="C346">
            <v>950000</v>
          </cell>
          <cell r="D346">
            <v>953000</v>
          </cell>
          <cell r="E346">
            <v>115040</v>
          </cell>
          <cell r="F346">
            <v>107750</v>
          </cell>
          <cell r="G346">
            <v>100470</v>
          </cell>
          <cell r="H346">
            <v>93190</v>
          </cell>
          <cell r="I346">
            <v>85900</v>
          </cell>
          <cell r="J346">
            <v>78830</v>
          </cell>
          <cell r="K346">
            <v>72490</v>
          </cell>
          <cell r="L346">
            <v>66160</v>
          </cell>
        </row>
        <row r="347">
          <cell r="C347">
            <v>953000</v>
          </cell>
          <cell r="D347">
            <v>956000</v>
          </cell>
          <cell r="E347">
            <v>115690</v>
          </cell>
          <cell r="F347">
            <v>108410</v>
          </cell>
          <cell r="G347">
            <v>101120</v>
          </cell>
          <cell r="H347">
            <v>93840</v>
          </cell>
          <cell r="I347">
            <v>86560</v>
          </cell>
          <cell r="J347">
            <v>79400</v>
          </cell>
          <cell r="K347">
            <v>73060</v>
          </cell>
          <cell r="L347">
            <v>66730</v>
          </cell>
        </row>
        <row r="348">
          <cell r="C348">
            <v>956000</v>
          </cell>
          <cell r="D348">
            <v>959000</v>
          </cell>
          <cell r="E348">
            <v>116350</v>
          </cell>
          <cell r="F348">
            <v>109060</v>
          </cell>
          <cell r="G348">
            <v>101780</v>
          </cell>
          <cell r="H348">
            <v>94500</v>
          </cell>
          <cell r="I348">
            <v>87210</v>
          </cell>
          <cell r="J348">
            <v>79970</v>
          </cell>
          <cell r="K348">
            <v>73630</v>
          </cell>
          <cell r="L348">
            <v>67300</v>
          </cell>
        </row>
        <row r="349">
          <cell r="C349">
            <v>959000</v>
          </cell>
          <cell r="D349">
            <v>962000</v>
          </cell>
          <cell r="E349">
            <v>117000</v>
          </cell>
          <cell r="F349">
            <v>109720</v>
          </cell>
          <cell r="G349">
            <v>102440</v>
          </cell>
          <cell r="H349">
            <v>95150</v>
          </cell>
          <cell r="I349">
            <v>87870</v>
          </cell>
          <cell r="J349">
            <v>80590</v>
          </cell>
          <cell r="K349">
            <v>74200</v>
          </cell>
          <cell r="L349">
            <v>67870</v>
          </cell>
        </row>
        <row r="350">
          <cell r="C350">
            <v>962000</v>
          </cell>
          <cell r="D350">
            <v>965000</v>
          </cell>
          <cell r="E350">
            <v>117660</v>
          </cell>
          <cell r="F350">
            <v>110370</v>
          </cell>
          <cell r="G350">
            <v>103090</v>
          </cell>
          <cell r="H350">
            <v>95810</v>
          </cell>
          <cell r="I350">
            <v>88520</v>
          </cell>
          <cell r="J350">
            <v>81240</v>
          </cell>
          <cell r="K350">
            <v>74770</v>
          </cell>
          <cell r="L350">
            <v>68440</v>
          </cell>
        </row>
        <row r="351">
          <cell r="C351">
            <v>965000</v>
          </cell>
          <cell r="D351">
            <v>968000</v>
          </cell>
          <cell r="E351">
            <v>118310</v>
          </cell>
          <cell r="F351">
            <v>111030</v>
          </cell>
          <cell r="G351">
            <v>103750</v>
          </cell>
          <cell r="H351">
            <v>96460</v>
          </cell>
          <cell r="I351">
            <v>89180</v>
          </cell>
          <cell r="J351">
            <v>81900</v>
          </cell>
          <cell r="K351">
            <v>75340</v>
          </cell>
          <cell r="L351">
            <v>69010</v>
          </cell>
        </row>
        <row r="352">
          <cell r="C352">
            <v>968000</v>
          </cell>
          <cell r="D352">
            <v>971000</v>
          </cell>
          <cell r="E352">
            <v>118970</v>
          </cell>
          <cell r="F352">
            <v>111690</v>
          </cell>
          <cell r="G352">
            <v>104400</v>
          </cell>
          <cell r="H352">
            <v>97120</v>
          </cell>
          <cell r="I352">
            <v>89840</v>
          </cell>
          <cell r="J352">
            <v>82550</v>
          </cell>
          <cell r="K352">
            <v>75910</v>
          </cell>
          <cell r="L352">
            <v>69580</v>
          </cell>
        </row>
        <row r="353">
          <cell r="C353">
            <v>971000</v>
          </cell>
          <cell r="D353">
            <v>974000</v>
          </cell>
          <cell r="E353">
            <v>119680</v>
          </cell>
          <cell r="F353">
            <v>112340</v>
          </cell>
          <cell r="G353">
            <v>105060</v>
          </cell>
          <cell r="H353">
            <v>97770</v>
          </cell>
          <cell r="I353">
            <v>90490</v>
          </cell>
          <cell r="J353">
            <v>83210</v>
          </cell>
          <cell r="K353">
            <v>76480</v>
          </cell>
          <cell r="L353">
            <v>70150</v>
          </cell>
        </row>
        <row r="354">
          <cell r="C354">
            <v>974000</v>
          </cell>
          <cell r="D354">
            <v>977000</v>
          </cell>
          <cell r="E354">
            <v>120620</v>
          </cell>
          <cell r="F354">
            <v>113000</v>
          </cell>
          <cell r="G354">
            <v>105710</v>
          </cell>
          <cell r="H354">
            <v>98430</v>
          </cell>
          <cell r="I354">
            <v>91150</v>
          </cell>
          <cell r="J354">
            <v>83860</v>
          </cell>
          <cell r="K354">
            <v>77050</v>
          </cell>
          <cell r="L354">
            <v>70720</v>
          </cell>
        </row>
        <row r="355">
          <cell r="C355">
            <v>977000</v>
          </cell>
          <cell r="D355">
            <v>980000</v>
          </cell>
          <cell r="E355">
            <v>121560</v>
          </cell>
          <cell r="F355">
            <v>113650</v>
          </cell>
          <cell r="G355">
            <v>106370</v>
          </cell>
          <cell r="H355">
            <v>99090</v>
          </cell>
          <cell r="I355">
            <v>91800</v>
          </cell>
          <cell r="J355">
            <v>84520</v>
          </cell>
          <cell r="K355">
            <v>77620</v>
          </cell>
          <cell r="L355">
            <v>71290</v>
          </cell>
        </row>
        <row r="356">
          <cell r="C356">
            <v>980000</v>
          </cell>
          <cell r="D356">
            <v>983000</v>
          </cell>
          <cell r="E356">
            <v>122500</v>
          </cell>
          <cell r="F356">
            <v>114310</v>
          </cell>
          <cell r="G356">
            <v>107020</v>
          </cell>
          <cell r="H356">
            <v>99740</v>
          </cell>
          <cell r="I356">
            <v>92460</v>
          </cell>
          <cell r="J356">
            <v>85170</v>
          </cell>
          <cell r="K356">
            <v>78190</v>
          </cell>
          <cell r="L356">
            <v>71860</v>
          </cell>
        </row>
        <row r="357">
          <cell r="C357">
            <v>983000</v>
          </cell>
          <cell r="D357">
            <v>986000</v>
          </cell>
          <cell r="E357">
            <v>123440</v>
          </cell>
          <cell r="F357">
            <v>114960</v>
          </cell>
          <cell r="G357">
            <v>107680</v>
          </cell>
          <cell r="H357">
            <v>100400</v>
          </cell>
          <cell r="I357">
            <v>93110</v>
          </cell>
          <cell r="J357">
            <v>85830</v>
          </cell>
          <cell r="K357">
            <v>78760</v>
          </cell>
          <cell r="L357">
            <v>72430</v>
          </cell>
        </row>
        <row r="358">
          <cell r="C358">
            <v>986000</v>
          </cell>
          <cell r="D358">
            <v>989000</v>
          </cell>
          <cell r="E358">
            <v>124380</v>
          </cell>
          <cell r="F358">
            <v>115620</v>
          </cell>
          <cell r="G358">
            <v>108340</v>
          </cell>
          <cell r="H358">
            <v>101050</v>
          </cell>
          <cell r="I358">
            <v>93770</v>
          </cell>
          <cell r="J358">
            <v>86480</v>
          </cell>
          <cell r="K358">
            <v>79330</v>
          </cell>
          <cell r="L358">
            <v>73000</v>
          </cell>
        </row>
        <row r="359">
          <cell r="C359">
            <v>989000</v>
          </cell>
          <cell r="D359">
            <v>992000</v>
          </cell>
          <cell r="E359">
            <v>125320</v>
          </cell>
          <cell r="F359">
            <v>116270</v>
          </cell>
          <cell r="G359">
            <v>108990</v>
          </cell>
          <cell r="H359">
            <v>101710</v>
          </cell>
          <cell r="I359">
            <v>94420</v>
          </cell>
          <cell r="J359">
            <v>87140</v>
          </cell>
          <cell r="K359">
            <v>79900</v>
          </cell>
          <cell r="L359">
            <v>73570</v>
          </cell>
        </row>
        <row r="360">
          <cell r="C360">
            <v>992000</v>
          </cell>
          <cell r="D360">
            <v>995000</v>
          </cell>
          <cell r="E360">
            <v>126260</v>
          </cell>
          <cell r="F360">
            <v>116930</v>
          </cell>
          <cell r="G360">
            <v>109650</v>
          </cell>
          <cell r="H360">
            <v>102360</v>
          </cell>
          <cell r="I360">
            <v>95080</v>
          </cell>
          <cell r="J360">
            <v>87800</v>
          </cell>
          <cell r="K360">
            <v>80510</v>
          </cell>
          <cell r="L360">
            <v>74140</v>
          </cell>
        </row>
        <row r="361">
          <cell r="C361">
            <v>995000</v>
          </cell>
          <cell r="D361">
            <v>998000</v>
          </cell>
          <cell r="E361">
            <v>127200</v>
          </cell>
          <cell r="F361">
            <v>117590</v>
          </cell>
          <cell r="G361">
            <v>110300</v>
          </cell>
          <cell r="H361">
            <v>103020</v>
          </cell>
          <cell r="I361">
            <v>95730</v>
          </cell>
          <cell r="J361">
            <v>88450</v>
          </cell>
          <cell r="K361">
            <v>81170</v>
          </cell>
          <cell r="L361">
            <v>74710</v>
          </cell>
        </row>
        <row r="362">
          <cell r="C362">
            <v>998000</v>
          </cell>
          <cell r="D362">
            <v>1001000</v>
          </cell>
          <cell r="E362">
            <v>128140</v>
          </cell>
          <cell r="F362">
            <v>118240</v>
          </cell>
          <cell r="G362">
            <v>110960</v>
          </cell>
          <cell r="H362">
            <v>103670</v>
          </cell>
          <cell r="I362">
            <v>96390</v>
          </cell>
          <cell r="J362">
            <v>89110</v>
          </cell>
          <cell r="K362">
            <v>81820</v>
          </cell>
          <cell r="L362">
            <v>75280</v>
          </cell>
        </row>
        <row r="363">
          <cell r="C363">
            <v>1001000</v>
          </cell>
          <cell r="D363">
            <v>1004000</v>
          </cell>
          <cell r="E363">
            <v>129080</v>
          </cell>
          <cell r="F363">
            <v>118900</v>
          </cell>
          <cell r="G363">
            <v>111610</v>
          </cell>
          <cell r="H363">
            <v>104330</v>
          </cell>
          <cell r="I363">
            <v>97050</v>
          </cell>
          <cell r="J363">
            <v>89760</v>
          </cell>
          <cell r="K363">
            <v>82480</v>
          </cell>
          <cell r="L363">
            <v>75850</v>
          </cell>
        </row>
        <row r="364">
          <cell r="C364">
            <v>1004000</v>
          </cell>
          <cell r="D364">
            <v>1007000</v>
          </cell>
          <cell r="E364">
            <v>130020</v>
          </cell>
          <cell r="F364">
            <v>119570</v>
          </cell>
          <cell r="G364">
            <v>112270</v>
          </cell>
          <cell r="H364">
            <v>104980</v>
          </cell>
          <cell r="I364">
            <v>97700</v>
          </cell>
          <cell r="J364">
            <v>90420</v>
          </cell>
          <cell r="K364">
            <v>83130</v>
          </cell>
          <cell r="L364">
            <v>76420</v>
          </cell>
        </row>
        <row r="365">
          <cell r="C365">
            <v>1007000</v>
          </cell>
          <cell r="D365">
            <v>1010000</v>
          </cell>
          <cell r="E365">
            <v>130960</v>
          </cell>
          <cell r="F365">
            <v>120510</v>
          </cell>
          <cell r="G365">
            <v>112920</v>
          </cell>
          <cell r="H365">
            <v>105640</v>
          </cell>
          <cell r="I365">
            <v>98360</v>
          </cell>
          <cell r="J365">
            <v>91070</v>
          </cell>
          <cell r="K365">
            <v>83790</v>
          </cell>
          <cell r="L365">
            <v>76990</v>
          </cell>
        </row>
        <row r="366">
          <cell r="C366">
            <v>1010000</v>
          </cell>
          <cell r="E366">
            <v>131430</v>
          </cell>
          <cell r="F366">
            <v>120980</v>
          </cell>
          <cell r="G366">
            <v>113250</v>
          </cell>
          <cell r="H366">
            <v>105970</v>
          </cell>
          <cell r="I366">
            <v>98680</v>
          </cell>
          <cell r="J366">
            <v>91400</v>
          </cell>
          <cell r="K366">
            <v>84120</v>
          </cell>
          <cell r="L366">
            <v>77270</v>
          </cell>
        </row>
        <row r="372">
          <cell r="C372">
            <v>0</v>
          </cell>
        </row>
        <row r="373">
          <cell r="C373">
            <v>1760000</v>
          </cell>
          <cell r="E373">
            <v>367680</v>
          </cell>
          <cell r="F373">
            <v>357230</v>
          </cell>
          <cell r="G373">
            <v>349500</v>
          </cell>
          <cell r="H373">
            <v>342220</v>
          </cell>
          <cell r="I373">
            <v>334930</v>
          </cell>
          <cell r="J373">
            <v>327650</v>
          </cell>
          <cell r="K373">
            <v>320370</v>
          </cell>
          <cell r="L373">
            <v>313520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マニュアル"/>
      <sheetName val="入力事項"/>
      <sheetName val="非常勤職員データ"/>
      <sheetName val="標準報酬（健康保険）"/>
      <sheetName val="標準報酬（厚生年金）"/>
      <sheetName val="事業主負担分＆総括表"/>
      <sheetName val="内訳書（例月分）"/>
      <sheetName val="内訳書 (賞与分)"/>
      <sheetName val="操作マニュアル (決算資料)"/>
      <sheetName val="決算資料デー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">
          <cell r="H1">
            <v>4</v>
          </cell>
        </row>
      </sheetData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6"/>
  <sheetViews>
    <sheetView topLeftCell="A58" workbookViewId="0">
      <selection activeCell="N28" sqref="N28"/>
    </sheetView>
  </sheetViews>
  <sheetFormatPr defaultRowHeight="13"/>
  <cols>
    <col min="2" max="2" width="4.08984375" customWidth="1"/>
  </cols>
  <sheetData>
    <row r="2" spans="1:5">
      <c r="A2" s="112" t="s">
        <v>70</v>
      </c>
      <c r="B2" s="112"/>
      <c r="C2" s="112"/>
      <c r="D2" s="112"/>
      <c r="E2" s="112"/>
    </row>
    <row r="4" spans="1:5">
      <c r="B4" t="s">
        <v>43</v>
      </c>
      <c r="C4" t="s">
        <v>44</v>
      </c>
    </row>
    <row r="22" spans="2:3">
      <c r="B22" t="s">
        <v>71</v>
      </c>
      <c r="C22" t="s">
        <v>72</v>
      </c>
    </row>
    <row r="24" spans="2:3">
      <c r="B24" t="s">
        <v>73</v>
      </c>
      <c r="C24" t="s">
        <v>74</v>
      </c>
    </row>
    <row r="26" spans="2:3">
      <c r="B26" t="s">
        <v>73</v>
      </c>
      <c r="C26" t="s">
        <v>75</v>
      </c>
    </row>
    <row r="28" spans="2:3">
      <c r="B28" t="s">
        <v>76</v>
      </c>
      <c r="C28" t="s">
        <v>47</v>
      </c>
    </row>
    <row r="30" spans="2:3">
      <c r="B30" t="s">
        <v>77</v>
      </c>
      <c r="C30" t="s">
        <v>48</v>
      </c>
    </row>
    <row r="32" spans="2:3">
      <c r="B32" t="s">
        <v>78</v>
      </c>
      <c r="C32" t="s">
        <v>79</v>
      </c>
    </row>
    <row r="34" spans="1:5">
      <c r="B34" t="s">
        <v>80</v>
      </c>
      <c r="C34" t="s">
        <v>69</v>
      </c>
    </row>
    <row r="35" spans="1:5">
      <c r="C35" t="s">
        <v>81</v>
      </c>
    </row>
    <row r="39" spans="1:5">
      <c r="A39" s="112" t="s">
        <v>70</v>
      </c>
      <c r="B39" s="112"/>
      <c r="C39" s="112"/>
      <c r="D39" s="112"/>
      <c r="E39" s="112"/>
    </row>
    <row r="56" spans="2:3">
      <c r="B56" t="s">
        <v>82</v>
      </c>
      <c r="C56" t="s">
        <v>83</v>
      </c>
    </row>
    <row r="58" spans="2:3">
      <c r="B58" t="s">
        <v>84</v>
      </c>
      <c r="C58" t="s">
        <v>74</v>
      </c>
    </row>
    <row r="60" spans="2:3">
      <c r="B60" t="s">
        <v>85</v>
      </c>
      <c r="C60" t="s">
        <v>86</v>
      </c>
    </row>
    <row r="62" spans="2:3">
      <c r="B62" t="s">
        <v>45</v>
      </c>
      <c r="C62" t="s">
        <v>47</v>
      </c>
    </row>
    <row r="64" spans="2:3">
      <c r="B64" t="s">
        <v>87</v>
      </c>
      <c r="C64" t="s">
        <v>48</v>
      </c>
    </row>
    <row r="66" spans="2:3">
      <c r="B66" t="s">
        <v>88</v>
      </c>
      <c r="C66" t="s">
        <v>79</v>
      </c>
    </row>
  </sheetData>
  <mergeCells count="2">
    <mergeCell ref="A2:E2"/>
    <mergeCell ref="A39:E3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53"/>
  <sheetViews>
    <sheetView topLeftCell="E58" workbookViewId="0">
      <selection activeCell="S4" sqref="S4"/>
    </sheetView>
  </sheetViews>
  <sheetFormatPr defaultColWidth="9" defaultRowHeight="24" customHeight="1"/>
  <cols>
    <col min="1" max="2" width="9" style="2" hidden="1" customWidth="1"/>
    <col min="3" max="3" width="9" style="2"/>
    <col min="4" max="4" width="3.453125" style="2" bestFit="1" customWidth="1"/>
    <col min="5" max="7" width="11.7265625" style="2" customWidth="1"/>
    <col min="8" max="8" width="19" style="2" customWidth="1"/>
    <col min="9" max="9" width="5.6328125" style="2" customWidth="1"/>
    <col min="10" max="10" width="9.90625" style="2" customWidth="1"/>
    <col min="11" max="11" width="7.90625" style="2" customWidth="1"/>
    <col min="12" max="12" width="7.453125" style="2" customWidth="1"/>
    <col min="13" max="13" width="5.26953125" style="2" customWidth="1"/>
    <col min="14" max="14" width="7.453125" style="2" customWidth="1"/>
    <col min="15" max="15" width="7.36328125" style="2" customWidth="1"/>
    <col min="16" max="16" width="11.26953125" style="38" customWidth="1"/>
    <col min="17" max="28" width="3.08984375" style="2" customWidth="1"/>
    <col min="29" max="16384" width="9" style="2"/>
  </cols>
  <sheetData>
    <row r="1" spans="1:28" ht="24" customHeight="1" thickBot="1">
      <c r="F1" s="2" t="s">
        <v>16</v>
      </c>
      <c r="G1" s="2" t="s">
        <v>16</v>
      </c>
      <c r="H1" s="2" t="s">
        <v>16</v>
      </c>
      <c r="I1" s="2" t="s">
        <v>11</v>
      </c>
      <c r="J1" s="2" t="s">
        <v>25</v>
      </c>
      <c r="K1" s="2" t="s">
        <v>11</v>
      </c>
      <c r="L1" s="2" t="s">
        <v>17</v>
      </c>
      <c r="M1" s="2" t="s">
        <v>16</v>
      </c>
      <c r="N1" s="2" t="s">
        <v>17</v>
      </c>
      <c r="O1" s="2" t="s">
        <v>17</v>
      </c>
      <c r="P1" s="38" t="s">
        <v>17</v>
      </c>
    </row>
    <row r="2" spans="1:28" ht="24" customHeight="1" thickBot="1">
      <c r="D2" s="39"/>
      <c r="E2" s="66" t="s">
        <v>49</v>
      </c>
      <c r="F2" s="40" t="s">
        <v>1</v>
      </c>
      <c r="G2" s="40" t="s">
        <v>2</v>
      </c>
      <c r="H2" s="40" t="s">
        <v>3</v>
      </c>
      <c r="I2" s="40" t="s">
        <v>18</v>
      </c>
      <c r="J2" s="40" t="s">
        <v>19</v>
      </c>
      <c r="K2" s="41" t="s">
        <v>6</v>
      </c>
      <c r="L2" s="74" t="s">
        <v>8</v>
      </c>
      <c r="M2" s="42" t="s">
        <v>9</v>
      </c>
      <c r="N2" s="74" t="s">
        <v>4</v>
      </c>
      <c r="O2" s="74" t="s">
        <v>10</v>
      </c>
      <c r="P2" s="77" t="s">
        <v>14</v>
      </c>
      <c r="Q2" s="113" t="s">
        <v>28</v>
      </c>
      <c r="R2" s="113"/>
      <c r="S2" s="113"/>
      <c r="T2" s="113"/>
      <c r="U2" s="114" t="s">
        <v>29</v>
      </c>
      <c r="V2" s="115"/>
      <c r="W2" s="115"/>
      <c r="X2" s="116"/>
      <c r="Y2" s="117" t="s">
        <v>31</v>
      </c>
      <c r="Z2" s="115"/>
      <c r="AA2" s="115"/>
      <c r="AB2" s="118"/>
    </row>
    <row r="3" spans="1:28" ht="24" customHeight="1" thickTop="1">
      <c r="A3" s="2" t="s">
        <v>37</v>
      </c>
      <c r="B3" s="2">
        <v>27</v>
      </c>
      <c r="D3" s="43" t="s">
        <v>20</v>
      </c>
      <c r="E3" s="67" t="s">
        <v>50</v>
      </c>
      <c r="F3" s="3" t="s">
        <v>21</v>
      </c>
      <c r="G3" s="3" t="s">
        <v>22</v>
      </c>
      <c r="H3" s="3" t="s">
        <v>23</v>
      </c>
      <c r="I3" s="3" t="s">
        <v>0</v>
      </c>
      <c r="J3" s="3" t="s">
        <v>24</v>
      </c>
      <c r="K3" s="32" t="s">
        <v>7</v>
      </c>
      <c r="L3" s="75">
        <v>5500</v>
      </c>
      <c r="M3" s="35">
        <v>8</v>
      </c>
      <c r="N3" s="78">
        <v>44000</v>
      </c>
      <c r="O3" s="78">
        <v>4492</v>
      </c>
      <c r="P3" s="79">
        <v>39508</v>
      </c>
      <c r="Q3" s="7">
        <v>12</v>
      </c>
      <c r="R3" s="7" t="s">
        <v>26</v>
      </c>
      <c r="S3" s="7">
        <v>28</v>
      </c>
      <c r="T3" s="7" t="s">
        <v>27</v>
      </c>
      <c r="U3" s="82">
        <f>Q3</f>
        <v>12</v>
      </c>
      <c r="V3" s="83" t="s">
        <v>26</v>
      </c>
      <c r="W3" s="83" t="s">
        <v>30</v>
      </c>
      <c r="X3" s="84" t="s">
        <v>27</v>
      </c>
      <c r="Y3" s="85">
        <f>IF(Q3="","",IF(Q3+1=13,1,Q3+1))</f>
        <v>1</v>
      </c>
      <c r="Z3" s="83" t="s">
        <v>26</v>
      </c>
      <c r="AA3" s="83">
        <v>10</v>
      </c>
      <c r="AB3" s="86" t="s">
        <v>27</v>
      </c>
    </row>
    <row r="4" spans="1:28" ht="24" customHeight="1">
      <c r="A4" s="2" t="s">
        <v>4</v>
      </c>
      <c r="D4" s="44">
        <v>1</v>
      </c>
      <c r="E4" s="68"/>
      <c r="F4" s="4"/>
      <c r="G4" s="4"/>
      <c r="H4" s="4"/>
      <c r="I4" s="4"/>
      <c r="J4" s="4"/>
      <c r="K4" s="33"/>
      <c r="L4" s="75">
        <f>IF(K4="大学教授",$B$7,IF(K4="准教授",$B$8,$B$9))</f>
        <v>3500</v>
      </c>
      <c r="M4" s="36"/>
      <c r="N4" s="78">
        <f>L4*M4</f>
        <v>0</v>
      </c>
      <c r="O4" s="78">
        <f>ROUNDDOWN(N4*$B$11,0)</f>
        <v>0</v>
      </c>
      <c r="P4" s="79">
        <f>N4-O4</f>
        <v>0</v>
      </c>
      <c r="Q4" s="8"/>
      <c r="R4" s="8" t="s">
        <v>26</v>
      </c>
      <c r="S4" s="8"/>
      <c r="T4" s="8" t="s">
        <v>27</v>
      </c>
      <c r="U4" s="87">
        <f>IF(S4-7&gt;0,Q4,Q4-1)</f>
        <v>-1</v>
      </c>
      <c r="V4" s="88" t="s">
        <v>26</v>
      </c>
      <c r="W4" s="88">
        <f>IF((S4-7)&gt;0,S4-7,30+(S4-7))</f>
        <v>23</v>
      </c>
      <c r="X4" s="89" t="s">
        <v>27</v>
      </c>
      <c r="Y4" s="90">
        <f t="shared" ref="Y4:Y53" si="0">IF(U4+1=13,1,U4+1)</f>
        <v>0</v>
      </c>
      <c r="Z4" s="88" t="s">
        <v>26</v>
      </c>
      <c r="AA4" s="88">
        <v>10</v>
      </c>
      <c r="AB4" s="91" t="s">
        <v>27</v>
      </c>
    </row>
    <row r="5" spans="1:28" ht="24" customHeight="1">
      <c r="A5" s="2" t="s">
        <v>5</v>
      </c>
      <c r="D5" s="45">
        <v>2</v>
      </c>
      <c r="E5" s="69"/>
      <c r="F5" s="5"/>
      <c r="G5" s="5"/>
      <c r="H5" s="5"/>
      <c r="I5" s="5"/>
      <c r="J5" s="5"/>
      <c r="K5" s="34"/>
      <c r="L5" s="108">
        <f t="shared" ref="L5:L53" si="1">IF(K5="大学教授",$B$7,IF(K5="准教授",$B$8,$B$9))</f>
        <v>3500</v>
      </c>
      <c r="M5" s="37"/>
      <c r="N5" s="109">
        <f t="shared" ref="N5:N53" si="2">L5*M5</f>
        <v>0</v>
      </c>
      <c r="O5" s="78">
        <f t="shared" ref="O5:O53" si="3">ROUNDDOWN(N5*$B$11,0)</f>
        <v>0</v>
      </c>
      <c r="P5" s="110">
        <f t="shared" ref="P5:P53" si="4">N5-O5</f>
        <v>0</v>
      </c>
      <c r="Q5" s="9"/>
      <c r="R5" s="9" t="s">
        <v>26</v>
      </c>
      <c r="S5" s="9"/>
      <c r="T5" s="9" t="s">
        <v>27</v>
      </c>
      <c r="U5" s="92">
        <f t="shared" ref="U5:U53" si="5">IF(S5-7&gt;0,Q5,Q5-1)</f>
        <v>-1</v>
      </c>
      <c r="V5" s="93" t="s">
        <v>35</v>
      </c>
      <c r="W5" s="93">
        <f t="shared" ref="W5:W53" si="6">IF((S5-7)&gt;0,S5-7,30+(S5-7))</f>
        <v>23</v>
      </c>
      <c r="X5" s="94" t="s">
        <v>36</v>
      </c>
      <c r="Y5" s="95">
        <f t="shared" si="0"/>
        <v>0</v>
      </c>
      <c r="Z5" s="93" t="s">
        <v>26</v>
      </c>
      <c r="AA5" s="93">
        <v>10</v>
      </c>
      <c r="AB5" s="96" t="s">
        <v>27</v>
      </c>
    </row>
    <row r="6" spans="1:28" ht="24" customHeight="1">
      <c r="D6" s="45">
        <v>3</v>
      </c>
      <c r="E6" s="69"/>
      <c r="F6" s="5"/>
      <c r="G6" s="5"/>
      <c r="H6" s="5"/>
      <c r="I6" s="5"/>
      <c r="J6" s="5"/>
      <c r="K6" s="34"/>
      <c r="L6" s="108">
        <f t="shared" si="1"/>
        <v>3500</v>
      </c>
      <c r="M6" s="37"/>
      <c r="N6" s="109">
        <f t="shared" si="2"/>
        <v>0</v>
      </c>
      <c r="O6" s="78">
        <f t="shared" si="3"/>
        <v>0</v>
      </c>
      <c r="P6" s="110">
        <f t="shared" si="4"/>
        <v>0</v>
      </c>
      <c r="Q6" s="9"/>
      <c r="R6" s="9" t="s">
        <v>26</v>
      </c>
      <c r="S6" s="9"/>
      <c r="T6" s="9" t="s">
        <v>27</v>
      </c>
      <c r="U6" s="92">
        <f t="shared" si="5"/>
        <v>-1</v>
      </c>
      <c r="V6" s="93" t="s">
        <v>35</v>
      </c>
      <c r="W6" s="93">
        <f t="shared" si="6"/>
        <v>23</v>
      </c>
      <c r="X6" s="94" t="s">
        <v>36</v>
      </c>
      <c r="Y6" s="95">
        <f t="shared" si="0"/>
        <v>0</v>
      </c>
      <c r="Z6" s="93" t="s">
        <v>26</v>
      </c>
      <c r="AA6" s="93">
        <v>10</v>
      </c>
      <c r="AB6" s="96" t="s">
        <v>27</v>
      </c>
    </row>
    <row r="7" spans="1:28" ht="24" customHeight="1">
      <c r="A7" s="2" t="s">
        <v>7</v>
      </c>
      <c r="B7" s="2">
        <v>5500</v>
      </c>
      <c r="D7" s="45">
        <v>4</v>
      </c>
      <c r="E7" s="69"/>
      <c r="F7" s="5"/>
      <c r="G7" s="5"/>
      <c r="H7" s="5"/>
      <c r="I7" s="5"/>
      <c r="J7" s="5"/>
      <c r="K7" s="34"/>
      <c r="L7" s="108">
        <f t="shared" si="1"/>
        <v>3500</v>
      </c>
      <c r="M7" s="37"/>
      <c r="N7" s="109">
        <f t="shared" si="2"/>
        <v>0</v>
      </c>
      <c r="O7" s="78">
        <f t="shared" si="3"/>
        <v>0</v>
      </c>
      <c r="P7" s="110">
        <f t="shared" si="4"/>
        <v>0</v>
      </c>
      <c r="Q7" s="9"/>
      <c r="R7" s="9" t="s">
        <v>26</v>
      </c>
      <c r="S7" s="9"/>
      <c r="T7" s="9" t="s">
        <v>27</v>
      </c>
      <c r="U7" s="92">
        <f t="shared" si="5"/>
        <v>-1</v>
      </c>
      <c r="V7" s="93" t="s">
        <v>35</v>
      </c>
      <c r="W7" s="93">
        <f t="shared" si="6"/>
        <v>23</v>
      </c>
      <c r="X7" s="94" t="s">
        <v>36</v>
      </c>
      <c r="Y7" s="95">
        <f t="shared" si="0"/>
        <v>0</v>
      </c>
      <c r="Z7" s="93" t="s">
        <v>26</v>
      </c>
      <c r="AA7" s="93">
        <v>10</v>
      </c>
      <c r="AB7" s="96" t="s">
        <v>27</v>
      </c>
    </row>
    <row r="8" spans="1:28" ht="24" customHeight="1">
      <c r="A8" s="2" t="s">
        <v>12</v>
      </c>
      <c r="B8" s="2">
        <v>4500</v>
      </c>
      <c r="D8" s="45">
        <v>5</v>
      </c>
      <c r="E8" s="69"/>
      <c r="F8" s="5"/>
      <c r="G8" s="5"/>
      <c r="H8" s="5"/>
      <c r="I8" s="5"/>
      <c r="J8" s="5"/>
      <c r="K8" s="34"/>
      <c r="L8" s="108">
        <f t="shared" si="1"/>
        <v>3500</v>
      </c>
      <c r="M8" s="37"/>
      <c r="N8" s="109">
        <f t="shared" si="2"/>
        <v>0</v>
      </c>
      <c r="O8" s="78">
        <f t="shared" si="3"/>
        <v>0</v>
      </c>
      <c r="P8" s="110">
        <f t="shared" si="4"/>
        <v>0</v>
      </c>
      <c r="Q8" s="9"/>
      <c r="R8" s="9" t="s">
        <v>26</v>
      </c>
      <c r="S8" s="9"/>
      <c r="T8" s="9" t="s">
        <v>27</v>
      </c>
      <c r="U8" s="92">
        <f t="shared" si="5"/>
        <v>-1</v>
      </c>
      <c r="V8" s="93" t="s">
        <v>35</v>
      </c>
      <c r="W8" s="93">
        <f t="shared" si="6"/>
        <v>23</v>
      </c>
      <c r="X8" s="94" t="s">
        <v>36</v>
      </c>
      <c r="Y8" s="95">
        <f t="shared" si="0"/>
        <v>0</v>
      </c>
      <c r="Z8" s="93" t="s">
        <v>26</v>
      </c>
      <c r="AA8" s="93">
        <v>10</v>
      </c>
      <c r="AB8" s="96" t="s">
        <v>27</v>
      </c>
    </row>
    <row r="9" spans="1:28" ht="24" customHeight="1">
      <c r="A9" s="2" t="s">
        <v>13</v>
      </c>
      <c r="B9" s="2">
        <v>3500</v>
      </c>
      <c r="D9" s="45">
        <v>6</v>
      </c>
      <c r="E9" s="69"/>
      <c r="F9" s="5"/>
      <c r="G9" s="5"/>
      <c r="H9" s="5"/>
      <c r="I9" s="5"/>
      <c r="J9" s="5"/>
      <c r="K9" s="34"/>
      <c r="L9" s="108">
        <f t="shared" si="1"/>
        <v>3500</v>
      </c>
      <c r="M9" s="37"/>
      <c r="N9" s="109">
        <f t="shared" si="2"/>
        <v>0</v>
      </c>
      <c r="O9" s="78">
        <f t="shared" si="3"/>
        <v>0</v>
      </c>
      <c r="P9" s="110">
        <f t="shared" si="4"/>
        <v>0</v>
      </c>
      <c r="Q9" s="9"/>
      <c r="R9" s="9" t="s">
        <v>26</v>
      </c>
      <c r="S9" s="9"/>
      <c r="T9" s="9" t="s">
        <v>27</v>
      </c>
      <c r="U9" s="92">
        <f t="shared" si="5"/>
        <v>-1</v>
      </c>
      <c r="V9" s="93" t="s">
        <v>35</v>
      </c>
      <c r="W9" s="93">
        <f t="shared" si="6"/>
        <v>23</v>
      </c>
      <c r="X9" s="94" t="s">
        <v>36</v>
      </c>
      <c r="Y9" s="95">
        <f t="shared" si="0"/>
        <v>0</v>
      </c>
      <c r="Z9" s="93" t="s">
        <v>26</v>
      </c>
      <c r="AA9" s="93">
        <v>10</v>
      </c>
      <c r="AB9" s="96" t="s">
        <v>27</v>
      </c>
    </row>
    <row r="10" spans="1:28" ht="24" customHeight="1">
      <c r="D10" s="45">
        <v>7</v>
      </c>
      <c r="E10" s="69"/>
      <c r="F10" s="5"/>
      <c r="G10" s="5"/>
      <c r="H10" s="5"/>
      <c r="I10" s="5"/>
      <c r="J10" s="5"/>
      <c r="K10" s="34"/>
      <c r="L10" s="108">
        <f t="shared" si="1"/>
        <v>3500</v>
      </c>
      <c r="M10" s="37"/>
      <c r="N10" s="109">
        <f t="shared" si="2"/>
        <v>0</v>
      </c>
      <c r="O10" s="78">
        <f t="shared" si="3"/>
        <v>0</v>
      </c>
      <c r="P10" s="110">
        <f t="shared" si="4"/>
        <v>0</v>
      </c>
      <c r="Q10" s="9"/>
      <c r="R10" s="9" t="s">
        <v>26</v>
      </c>
      <c r="S10" s="9"/>
      <c r="T10" s="9" t="s">
        <v>27</v>
      </c>
      <c r="U10" s="92">
        <f t="shared" si="5"/>
        <v>-1</v>
      </c>
      <c r="V10" s="93" t="s">
        <v>35</v>
      </c>
      <c r="W10" s="93">
        <f t="shared" si="6"/>
        <v>23</v>
      </c>
      <c r="X10" s="94" t="s">
        <v>36</v>
      </c>
      <c r="Y10" s="95">
        <f t="shared" si="0"/>
        <v>0</v>
      </c>
      <c r="Z10" s="93" t="s">
        <v>26</v>
      </c>
      <c r="AA10" s="93">
        <v>10</v>
      </c>
      <c r="AB10" s="96" t="s">
        <v>27</v>
      </c>
    </row>
    <row r="11" spans="1:28" ht="24" customHeight="1">
      <c r="A11" s="2" t="s">
        <v>15</v>
      </c>
      <c r="B11" s="6">
        <v>0.1021</v>
      </c>
      <c r="D11" s="45">
        <v>8</v>
      </c>
      <c r="E11" s="69"/>
      <c r="F11" s="5"/>
      <c r="G11" s="5"/>
      <c r="H11" s="5"/>
      <c r="I11" s="5"/>
      <c r="J11" s="5"/>
      <c r="K11" s="34"/>
      <c r="L11" s="108">
        <f t="shared" si="1"/>
        <v>3500</v>
      </c>
      <c r="M11" s="37"/>
      <c r="N11" s="109">
        <f t="shared" si="2"/>
        <v>0</v>
      </c>
      <c r="O11" s="78">
        <f t="shared" si="3"/>
        <v>0</v>
      </c>
      <c r="P11" s="110">
        <f t="shared" si="4"/>
        <v>0</v>
      </c>
      <c r="Q11" s="9"/>
      <c r="R11" s="9" t="s">
        <v>26</v>
      </c>
      <c r="S11" s="9"/>
      <c r="T11" s="9" t="s">
        <v>27</v>
      </c>
      <c r="U11" s="92">
        <f t="shared" si="5"/>
        <v>-1</v>
      </c>
      <c r="V11" s="93" t="s">
        <v>35</v>
      </c>
      <c r="W11" s="93">
        <f t="shared" si="6"/>
        <v>23</v>
      </c>
      <c r="X11" s="94" t="s">
        <v>36</v>
      </c>
      <c r="Y11" s="95">
        <f t="shared" si="0"/>
        <v>0</v>
      </c>
      <c r="Z11" s="93" t="s">
        <v>26</v>
      </c>
      <c r="AA11" s="93">
        <v>10</v>
      </c>
      <c r="AB11" s="96" t="s">
        <v>27</v>
      </c>
    </row>
    <row r="12" spans="1:28" ht="24" customHeight="1">
      <c r="D12" s="45">
        <v>9</v>
      </c>
      <c r="E12" s="69"/>
      <c r="F12" s="5"/>
      <c r="G12" s="5"/>
      <c r="H12" s="5"/>
      <c r="I12" s="5"/>
      <c r="J12" s="5"/>
      <c r="K12" s="34"/>
      <c r="L12" s="108">
        <f t="shared" si="1"/>
        <v>3500</v>
      </c>
      <c r="M12" s="37"/>
      <c r="N12" s="109">
        <f t="shared" si="2"/>
        <v>0</v>
      </c>
      <c r="O12" s="78">
        <f t="shared" si="3"/>
        <v>0</v>
      </c>
      <c r="P12" s="110">
        <f t="shared" si="4"/>
        <v>0</v>
      </c>
      <c r="Q12" s="9"/>
      <c r="R12" s="9" t="s">
        <v>26</v>
      </c>
      <c r="S12" s="9"/>
      <c r="T12" s="9" t="s">
        <v>27</v>
      </c>
      <c r="U12" s="92">
        <f t="shared" si="5"/>
        <v>-1</v>
      </c>
      <c r="V12" s="93" t="s">
        <v>35</v>
      </c>
      <c r="W12" s="93">
        <f t="shared" si="6"/>
        <v>23</v>
      </c>
      <c r="X12" s="94" t="s">
        <v>36</v>
      </c>
      <c r="Y12" s="95">
        <f t="shared" si="0"/>
        <v>0</v>
      </c>
      <c r="Z12" s="93" t="s">
        <v>26</v>
      </c>
      <c r="AA12" s="93">
        <v>10</v>
      </c>
      <c r="AB12" s="96" t="s">
        <v>27</v>
      </c>
    </row>
    <row r="13" spans="1:28" ht="24" customHeight="1">
      <c r="D13" s="45">
        <v>10</v>
      </c>
      <c r="E13" s="69"/>
      <c r="F13" s="5"/>
      <c r="G13" s="5"/>
      <c r="H13" s="5"/>
      <c r="I13" s="5"/>
      <c r="J13" s="5"/>
      <c r="K13" s="34"/>
      <c r="L13" s="108">
        <f t="shared" si="1"/>
        <v>3500</v>
      </c>
      <c r="M13" s="37"/>
      <c r="N13" s="109">
        <f t="shared" si="2"/>
        <v>0</v>
      </c>
      <c r="O13" s="78">
        <f t="shared" si="3"/>
        <v>0</v>
      </c>
      <c r="P13" s="110">
        <f t="shared" si="4"/>
        <v>0</v>
      </c>
      <c r="Q13" s="9"/>
      <c r="R13" s="9" t="s">
        <v>26</v>
      </c>
      <c r="S13" s="9"/>
      <c r="T13" s="9" t="s">
        <v>27</v>
      </c>
      <c r="U13" s="92">
        <f t="shared" si="5"/>
        <v>-1</v>
      </c>
      <c r="V13" s="93" t="s">
        <v>35</v>
      </c>
      <c r="W13" s="93">
        <f t="shared" si="6"/>
        <v>23</v>
      </c>
      <c r="X13" s="94" t="s">
        <v>36</v>
      </c>
      <c r="Y13" s="95">
        <f t="shared" si="0"/>
        <v>0</v>
      </c>
      <c r="Z13" s="93" t="s">
        <v>26</v>
      </c>
      <c r="AA13" s="93">
        <v>10</v>
      </c>
      <c r="AB13" s="96" t="s">
        <v>27</v>
      </c>
    </row>
    <row r="14" spans="1:28" ht="24" customHeight="1">
      <c r="D14" s="45">
        <v>11</v>
      </c>
      <c r="E14" s="69"/>
      <c r="F14" s="5"/>
      <c r="G14" s="5"/>
      <c r="H14" s="5"/>
      <c r="I14" s="5"/>
      <c r="J14" s="5"/>
      <c r="K14" s="34"/>
      <c r="L14" s="108">
        <f t="shared" si="1"/>
        <v>3500</v>
      </c>
      <c r="M14" s="37"/>
      <c r="N14" s="109">
        <f t="shared" si="2"/>
        <v>0</v>
      </c>
      <c r="O14" s="78">
        <f t="shared" si="3"/>
        <v>0</v>
      </c>
      <c r="P14" s="110">
        <f t="shared" si="4"/>
        <v>0</v>
      </c>
      <c r="Q14" s="9"/>
      <c r="R14" s="9" t="s">
        <v>26</v>
      </c>
      <c r="S14" s="9"/>
      <c r="T14" s="9" t="s">
        <v>27</v>
      </c>
      <c r="U14" s="92">
        <f t="shared" si="5"/>
        <v>-1</v>
      </c>
      <c r="V14" s="93" t="s">
        <v>35</v>
      </c>
      <c r="W14" s="93">
        <f t="shared" si="6"/>
        <v>23</v>
      </c>
      <c r="X14" s="94" t="s">
        <v>36</v>
      </c>
      <c r="Y14" s="95">
        <f t="shared" si="0"/>
        <v>0</v>
      </c>
      <c r="Z14" s="93" t="s">
        <v>26</v>
      </c>
      <c r="AA14" s="93">
        <v>10</v>
      </c>
      <c r="AB14" s="96" t="s">
        <v>27</v>
      </c>
    </row>
    <row r="15" spans="1:28" ht="24" customHeight="1">
      <c r="D15" s="45">
        <v>12</v>
      </c>
      <c r="E15" s="69"/>
      <c r="F15" s="5"/>
      <c r="G15" s="5"/>
      <c r="H15" s="5"/>
      <c r="I15" s="5"/>
      <c r="J15" s="5"/>
      <c r="K15" s="34"/>
      <c r="L15" s="108">
        <f t="shared" si="1"/>
        <v>3500</v>
      </c>
      <c r="M15" s="37"/>
      <c r="N15" s="109">
        <f t="shared" si="2"/>
        <v>0</v>
      </c>
      <c r="O15" s="78">
        <f t="shared" si="3"/>
        <v>0</v>
      </c>
      <c r="P15" s="110">
        <f t="shared" si="4"/>
        <v>0</v>
      </c>
      <c r="Q15" s="9"/>
      <c r="R15" s="9" t="s">
        <v>26</v>
      </c>
      <c r="S15" s="9"/>
      <c r="T15" s="9" t="s">
        <v>27</v>
      </c>
      <c r="U15" s="92">
        <f t="shared" si="5"/>
        <v>-1</v>
      </c>
      <c r="V15" s="93" t="s">
        <v>35</v>
      </c>
      <c r="W15" s="93">
        <f t="shared" si="6"/>
        <v>23</v>
      </c>
      <c r="X15" s="94" t="s">
        <v>36</v>
      </c>
      <c r="Y15" s="95">
        <f t="shared" si="0"/>
        <v>0</v>
      </c>
      <c r="Z15" s="93" t="s">
        <v>26</v>
      </c>
      <c r="AA15" s="93">
        <v>10</v>
      </c>
      <c r="AB15" s="96" t="s">
        <v>27</v>
      </c>
    </row>
    <row r="16" spans="1:28" ht="24" customHeight="1">
      <c r="D16" s="45">
        <v>13</v>
      </c>
      <c r="E16" s="69"/>
      <c r="F16" s="5"/>
      <c r="G16" s="5"/>
      <c r="H16" s="5"/>
      <c r="I16" s="5"/>
      <c r="J16" s="5"/>
      <c r="K16" s="34"/>
      <c r="L16" s="108">
        <f t="shared" si="1"/>
        <v>3500</v>
      </c>
      <c r="M16" s="37"/>
      <c r="N16" s="109">
        <f t="shared" si="2"/>
        <v>0</v>
      </c>
      <c r="O16" s="78">
        <f t="shared" si="3"/>
        <v>0</v>
      </c>
      <c r="P16" s="110">
        <f t="shared" si="4"/>
        <v>0</v>
      </c>
      <c r="Q16" s="9"/>
      <c r="R16" s="9" t="s">
        <v>26</v>
      </c>
      <c r="S16" s="9"/>
      <c r="T16" s="9" t="s">
        <v>27</v>
      </c>
      <c r="U16" s="92">
        <f t="shared" si="5"/>
        <v>-1</v>
      </c>
      <c r="V16" s="93" t="s">
        <v>35</v>
      </c>
      <c r="W16" s="93">
        <f t="shared" si="6"/>
        <v>23</v>
      </c>
      <c r="X16" s="94" t="s">
        <v>36</v>
      </c>
      <c r="Y16" s="95">
        <f t="shared" si="0"/>
        <v>0</v>
      </c>
      <c r="Z16" s="93" t="s">
        <v>26</v>
      </c>
      <c r="AA16" s="93">
        <v>10</v>
      </c>
      <c r="AB16" s="96" t="s">
        <v>27</v>
      </c>
    </row>
    <row r="17" spans="4:28" ht="24" customHeight="1">
      <c r="D17" s="45">
        <v>14</v>
      </c>
      <c r="E17" s="69"/>
      <c r="F17" s="5"/>
      <c r="G17" s="5"/>
      <c r="H17" s="5"/>
      <c r="I17" s="5"/>
      <c r="J17" s="5"/>
      <c r="K17" s="34"/>
      <c r="L17" s="108">
        <f t="shared" si="1"/>
        <v>3500</v>
      </c>
      <c r="M17" s="37"/>
      <c r="N17" s="109">
        <f t="shared" si="2"/>
        <v>0</v>
      </c>
      <c r="O17" s="78">
        <f t="shared" si="3"/>
        <v>0</v>
      </c>
      <c r="P17" s="110">
        <f t="shared" si="4"/>
        <v>0</v>
      </c>
      <c r="Q17" s="9"/>
      <c r="R17" s="9" t="s">
        <v>26</v>
      </c>
      <c r="S17" s="9"/>
      <c r="T17" s="9" t="s">
        <v>27</v>
      </c>
      <c r="U17" s="92">
        <f t="shared" si="5"/>
        <v>-1</v>
      </c>
      <c r="V17" s="93" t="s">
        <v>35</v>
      </c>
      <c r="W17" s="93">
        <f t="shared" si="6"/>
        <v>23</v>
      </c>
      <c r="X17" s="94" t="s">
        <v>36</v>
      </c>
      <c r="Y17" s="95">
        <f t="shared" si="0"/>
        <v>0</v>
      </c>
      <c r="Z17" s="93" t="s">
        <v>26</v>
      </c>
      <c r="AA17" s="93">
        <v>10</v>
      </c>
      <c r="AB17" s="96" t="s">
        <v>27</v>
      </c>
    </row>
    <row r="18" spans="4:28" ht="24" customHeight="1">
      <c r="D18" s="45">
        <v>15</v>
      </c>
      <c r="E18" s="69"/>
      <c r="F18" s="5"/>
      <c r="G18" s="5"/>
      <c r="H18" s="5"/>
      <c r="I18" s="5"/>
      <c r="J18" s="5"/>
      <c r="K18" s="34"/>
      <c r="L18" s="108">
        <f t="shared" si="1"/>
        <v>3500</v>
      </c>
      <c r="M18" s="37"/>
      <c r="N18" s="109">
        <f t="shared" si="2"/>
        <v>0</v>
      </c>
      <c r="O18" s="78">
        <f t="shared" si="3"/>
        <v>0</v>
      </c>
      <c r="P18" s="110">
        <f t="shared" si="4"/>
        <v>0</v>
      </c>
      <c r="Q18" s="9"/>
      <c r="R18" s="9" t="s">
        <v>26</v>
      </c>
      <c r="S18" s="9"/>
      <c r="T18" s="9" t="s">
        <v>27</v>
      </c>
      <c r="U18" s="92">
        <f t="shared" si="5"/>
        <v>-1</v>
      </c>
      <c r="V18" s="93" t="s">
        <v>35</v>
      </c>
      <c r="W18" s="93">
        <f t="shared" si="6"/>
        <v>23</v>
      </c>
      <c r="X18" s="94" t="s">
        <v>36</v>
      </c>
      <c r="Y18" s="95">
        <f t="shared" si="0"/>
        <v>0</v>
      </c>
      <c r="Z18" s="93" t="s">
        <v>26</v>
      </c>
      <c r="AA18" s="93">
        <v>10</v>
      </c>
      <c r="AB18" s="96" t="s">
        <v>27</v>
      </c>
    </row>
    <row r="19" spans="4:28" ht="24" customHeight="1">
      <c r="D19" s="45">
        <v>16</v>
      </c>
      <c r="E19" s="69"/>
      <c r="F19" s="5"/>
      <c r="G19" s="5"/>
      <c r="H19" s="5"/>
      <c r="I19" s="5"/>
      <c r="J19" s="5"/>
      <c r="K19" s="34"/>
      <c r="L19" s="108">
        <f t="shared" si="1"/>
        <v>3500</v>
      </c>
      <c r="M19" s="37"/>
      <c r="N19" s="109">
        <f t="shared" si="2"/>
        <v>0</v>
      </c>
      <c r="O19" s="78">
        <f t="shared" si="3"/>
        <v>0</v>
      </c>
      <c r="P19" s="110">
        <f t="shared" si="4"/>
        <v>0</v>
      </c>
      <c r="Q19" s="9"/>
      <c r="R19" s="9" t="s">
        <v>26</v>
      </c>
      <c r="S19" s="9"/>
      <c r="T19" s="9" t="s">
        <v>27</v>
      </c>
      <c r="U19" s="92">
        <f t="shared" si="5"/>
        <v>-1</v>
      </c>
      <c r="V19" s="93" t="s">
        <v>35</v>
      </c>
      <c r="W19" s="93">
        <f t="shared" si="6"/>
        <v>23</v>
      </c>
      <c r="X19" s="94" t="s">
        <v>36</v>
      </c>
      <c r="Y19" s="95">
        <f t="shared" si="0"/>
        <v>0</v>
      </c>
      <c r="Z19" s="93" t="s">
        <v>26</v>
      </c>
      <c r="AA19" s="93">
        <v>10</v>
      </c>
      <c r="AB19" s="96" t="s">
        <v>27</v>
      </c>
    </row>
    <row r="20" spans="4:28" ht="24" customHeight="1">
      <c r="D20" s="45">
        <v>17</v>
      </c>
      <c r="E20" s="69"/>
      <c r="F20" s="5"/>
      <c r="G20" s="5"/>
      <c r="H20" s="5"/>
      <c r="I20" s="5"/>
      <c r="J20" s="5"/>
      <c r="K20" s="34"/>
      <c r="L20" s="108">
        <f t="shared" si="1"/>
        <v>3500</v>
      </c>
      <c r="M20" s="37"/>
      <c r="N20" s="109">
        <f t="shared" si="2"/>
        <v>0</v>
      </c>
      <c r="O20" s="78">
        <f t="shared" si="3"/>
        <v>0</v>
      </c>
      <c r="P20" s="110">
        <f t="shared" si="4"/>
        <v>0</v>
      </c>
      <c r="Q20" s="9"/>
      <c r="R20" s="9" t="s">
        <v>26</v>
      </c>
      <c r="S20" s="9"/>
      <c r="T20" s="9" t="s">
        <v>27</v>
      </c>
      <c r="U20" s="92">
        <f t="shared" si="5"/>
        <v>-1</v>
      </c>
      <c r="V20" s="93" t="s">
        <v>35</v>
      </c>
      <c r="W20" s="93">
        <f t="shared" si="6"/>
        <v>23</v>
      </c>
      <c r="X20" s="94" t="s">
        <v>36</v>
      </c>
      <c r="Y20" s="95">
        <f t="shared" si="0"/>
        <v>0</v>
      </c>
      <c r="Z20" s="93" t="s">
        <v>26</v>
      </c>
      <c r="AA20" s="93">
        <v>10</v>
      </c>
      <c r="AB20" s="96" t="s">
        <v>27</v>
      </c>
    </row>
    <row r="21" spans="4:28" ht="24" customHeight="1">
      <c r="D21" s="45">
        <v>18</v>
      </c>
      <c r="E21" s="69"/>
      <c r="F21" s="5"/>
      <c r="G21" s="5"/>
      <c r="H21" s="5"/>
      <c r="I21" s="5"/>
      <c r="J21" s="5"/>
      <c r="K21" s="34"/>
      <c r="L21" s="108">
        <f t="shared" si="1"/>
        <v>3500</v>
      </c>
      <c r="M21" s="37"/>
      <c r="N21" s="109">
        <f t="shared" si="2"/>
        <v>0</v>
      </c>
      <c r="O21" s="78">
        <f t="shared" si="3"/>
        <v>0</v>
      </c>
      <c r="P21" s="110">
        <f t="shared" si="4"/>
        <v>0</v>
      </c>
      <c r="Q21" s="9"/>
      <c r="R21" s="9" t="s">
        <v>26</v>
      </c>
      <c r="S21" s="9"/>
      <c r="T21" s="9" t="s">
        <v>27</v>
      </c>
      <c r="U21" s="92">
        <f t="shared" si="5"/>
        <v>-1</v>
      </c>
      <c r="V21" s="93" t="s">
        <v>35</v>
      </c>
      <c r="W21" s="93">
        <f t="shared" si="6"/>
        <v>23</v>
      </c>
      <c r="X21" s="94" t="s">
        <v>36</v>
      </c>
      <c r="Y21" s="95">
        <f t="shared" si="0"/>
        <v>0</v>
      </c>
      <c r="Z21" s="93" t="s">
        <v>26</v>
      </c>
      <c r="AA21" s="93">
        <v>10</v>
      </c>
      <c r="AB21" s="96" t="s">
        <v>27</v>
      </c>
    </row>
    <row r="22" spans="4:28" ht="24" customHeight="1">
      <c r="D22" s="45">
        <v>19</v>
      </c>
      <c r="E22" s="69"/>
      <c r="F22" s="5"/>
      <c r="G22" s="5"/>
      <c r="H22" s="5"/>
      <c r="I22" s="5"/>
      <c r="J22" s="5"/>
      <c r="K22" s="34"/>
      <c r="L22" s="108">
        <f t="shared" si="1"/>
        <v>3500</v>
      </c>
      <c r="M22" s="37"/>
      <c r="N22" s="109">
        <f t="shared" si="2"/>
        <v>0</v>
      </c>
      <c r="O22" s="78">
        <f t="shared" si="3"/>
        <v>0</v>
      </c>
      <c r="P22" s="110">
        <f t="shared" si="4"/>
        <v>0</v>
      </c>
      <c r="Q22" s="9"/>
      <c r="R22" s="9" t="s">
        <v>26</v>
      </c>
      <c r="S22" s="9"/>
      <c r="T22" s="9" t="s">
        <v>27</v>
      </c>
      <c r="U22" s="92">
        <f t="shared" si="5"/>
        <v>-1</v>
      </c>
      <c r="V22" s="93" t="s">
        <v>35</v>
      </c>
      <c r="W22" s="93">
        <f t="shared" si="6"/>
        <v>23</v>
      </c>
      <c r="X22" s="94" t="s">
        <v>36</v>
      </c>
      <c r="Y22" s="95">
        <f t="shared" si="0"/>
        <v>0</v>
      </c>
      <c r="Z22" s="93" t="s">
        <v>26</v>
      </c>
      <c r="AA22" s="93">
        <v>10</v>
      </c>
      <c r="AB22" s="96" t="s">
        <v>27</v>
      </c>
    </row>
    <row r="23" spans="4:28" ht="24" customHeight="1">
      <c r="D23" s="45">
        <v>20</v>
      </c>
      <c r="E23" s="69"/>
      <c r="F23" s="5"/>
      <c r="G23" s="5"/>
      <c r="H23" s="5"/>
      <c r="I23" s="5"/>
      <c r="J23" s="5"/>
      <c r="K23" s="34"/>
      <c r="L23" s="108">
        <f t="shared" si="1"/>
        <v>3500</v>
      </c>
      <c r="M23" s="37"/>
      <c r="N23" s="109">
        <f t="shared" si="2"/>
        <v>0</v>
      </c>
      <c r="O23" s="78">
        <f t="shared" si="3"/>
        <v>0</v>
      </c>
      <c r="P23" s="110">
        <f t="shared" si="4"/>
        <v>0</v>
      </c>
      <c r="Q23" s="9"/>
      <c r="R23" s="9" t="s">
        <v>26</v>
      </c>
      <c r="S23" s="9"/>
      <c r="T23" s="9" t="s">
        <v>27</v>
      </c>
      <c r="U23" s="92">
        <f t="shared" si="5"/>
        <v>-1</v>
      </c>
      <c r="V23" s="93" t="s">
        <v>35</v>
      </c>
      <c r="W23" s="93">
        <f t="shared" si="6"/>
        <v>23</v>
      </c>
      <c r="X23" s="94" t="s">
        <v>36</v>
      </c>
      <c r="Y23" s="95">
        <f t="shared" si="0"/>
        <v>0</v>
      </c>
      <c r="Z23" s="93" t="s">
        <v>26</v>
      </c>
      <c r="AA23" s="93">
        <v>10</v>
      </c>
      <c r="AB23" s="96" t="s">
        <v>27</v>
      </c>
    </row>
    <row r="24" spans="4:28" ht="24" customHeight="1">
      <c r="D24" s="45">
        <v>21</v>
      </c>
      <c r="E24" s="69"/>
      <c r="F24" s="5"/>
      <c r="G24" s="5"/>
      <c r="H24" s="5"/>
      <c r="I24" s="5"/>
      <c r="J24" s="5"/>
      <c r="K24" s="34"/>
      <c r="L24" s="108">
        <f t="shared" si="1"/>
        <v>3500</v>
      </c>
      <c r="M24" s="37"/>
      <c r="N24" s="109">
        <f t="shared" si="2"/>
        <v>0</v>
      </c>
      <c r="O24" s="78">
        <f t="shared" si="3"/>
        <v>0</v>
      </c>
      <c r="P24" s="110">
        <f t="shared" si="4"/>
        <v>0</v>
      </c>
      <c r="Q24" s="9"/>
      <c r="R24" s="9" t="s">
        <v>26</v>
      </c>
      <c r="S24" s="9"/>
      <c r="T24" s="9" t="s">
        <v>27</v>
      </c>
      <c r="U24" s="92">
        <f t="shared" si="5"/>
        <v>-1</v>
      </c>
      <c r="V24" s="93" t="s">
        <v>35</v>
      </c>
      <c r="W24" s="93">
        <f t="shared" si="6"/>
        <v>23</v>
      </c>
      <c r="X24" s="94" t="s">
        <v>36</v>
      </c>
      <c r="Y24" s="95">
        <f t="shared" si="0"/>
        <v>0</v>
      </c>
      <c r="Z24" s="93" t="s">
        <v>26</v>
      </c>
      <c r="AA24" s="93">
        <v>10</v>
      </c>
      <c r="AB24" s="96" t="s">
        <v>27</v>
      </c>
    </row>
    <row r="25" spans="4:28" ht="24" customHeight="1">
      <c r="D25" s="45">
        <v>22</v>
      </c>
      <c r="E25" s="69"/>
      <c r="F25" s="5"/>
      <c r="G25" s="5"/>
      <c r="H25" s="5"/>
      <c r="I25" s="5"/>
      <c r="J25" s="5"/>
      <c r="K25" s="34"/>
      <c r="L25" s="108">
        <f t="shared" si="1"/>
        <v>3500</v>
      </c>
      <c r="M25" s="37"/>
      <c r="N25" s="109">
        <f t="shared" si="2"/>
        <v>0</v>
      </c>
      <c r="O25" s="78">
        <f t="shared" si="3"/>
        <v>0</v>
      </c>
      <c r="P25" s="110">
        <f t="shared" si="4"/>
        <v>0</v>
      </c>
      <c r="Q25" s="9"/>
      <c r="R25" s="9" t="s">
        <v>26</v>
      </c>
      <c r="S25" s="9"/>
      <c r="T25" s="9" t="s">
        <v>27</v>
      </c>
      <c r="U25" s="92">
        <f t="shared" si="5"/>
        <v>-1</v>
      </c>
      <c r="V25" s="93" t="s">
        <v>35</v>
      </c>
      <c r="W25" s="93">
        <f t="shared" si="6"/>
        <v>23</v>
      </c>
      <c r="X25" s="94" t="s">
        <v>36</v>
      </c>
      <c r="Y25" s="95">
        <f t="shared" si="0"/>
        <v>0</v>
      </c>
      <c r="Z25" s="93" t="s">
        <v>26</v>
      </c>
      <c r="AA25" s="93">
        <v>10</v>
      </c>
      <c r="AB25" s="96" t="s">
        <v>27</v>
      </c>
    </row>
    <row r="26" spans="4:28" ht="24" customHeight="1">
      <c r="D26" s="45">
        <v>23</v>
      </c>
      <c r="E26" s="69"/>
      <c r="F26" s="5"/>
      <c r="G26" s="5"/>
      <c r="H26" s="5"/>
      <c r="I26" s="5"/>
      <c r="J26" s="5"/>
      <c r="K26" s="34"/>
      <c r="L26" s="108">
        <f t="shared" si="1"/>
        <v>3500</v>
      </c>
      <c r="M26" s="37"/>
      <c r="N26" s="109">
        <f t="shared" si="2"/>
        <v>0</v>
      </c>
      <c r="O26" s="78">
        <f t="shared" si="3"/>
        <v>0</v>
      </c>
      <c r="P26" s="110">
        <f t="shared" si="4"/>
        <v>0</v>
      </c>
      <c r="Q26" s="9"/>
      <c r="R26" s="9" t="s">
        <v>26</v>
      </c>
      <c r="S26" s="9"/>
      <c r="T26" s="9" t="s">
        <v>27</v>
      </c>
      <c r="U26" s="92">
        <f t="shared" si="5"/>
        <v>-1</v>
      </c>
      <c r="V26" s="93" t="s">
        <v>35</v>
      </c>
      <c r="W26" s="93">
        <f t="shared" si="6"/>
        <v>23</v>
      </c>
      <c r="X26" s="94" t="s">
        <v>36</v>
      </c>
      <c r="Y26" s="95">
        <f t="shared" si="0"/>
        <v>0</v>
      </c>
      <c r="Z26" s="93" t="s">
        <v>26</v>
      </c>
      <c r="AA26" s="93">
        <v>10</v>
      </c>
      <c r="AB26" s="96" t="s">
        <v>27</v>
      </c>
    </row>
    <row r="27" spans="4:28" ht="24" customHeight="1">
      <c r="D27" s="45">
        <v>24</v>
      </c>
      <c r="E27" s="69"/>
      <c r="F27" s="5"/>
      <c r="G27" s="5"/>
      <c r="H27" s="5"/>
      <c r="I27" s="5"/>
      <c r="J27" s="5"/>
      <c r="K27" s="34"/>
      <c r="L27" s="108">
        <f t="shared" si="1"/>
        <v>3500</v>
      </c>
      <c r="M27" s="37"/>
      <c r="N27" s="109">
        <f t="shared" si="2"/>
        <v>0</v>
      </c>
      <c r="O27" s="78">
        <f t="shared" si="3"/>
        <v>0</v>
      </c>
      <c r="P27" s="110">
        <f t="shared" si="4"/>
        <v>0</v>
      </c>
      <c r="Q27" s="9"/>
      <c r="R27" s="9" t="s">
        <v>26</v>
      </c>
      <c r="S27" s="9"/>
      <c r="T27" s="9" t="s">
        <v>27</v>
      </c>
      <c r="U27" s="92">
        <f t="shared" si="5"/>
        <v>-1</v>
      </c>
      <c r="V27" s="93" t="s">
        <v>35</v>
      </c>
      <c r="W27" s="93">
        <f t="shared" si="6"/>
        <v>23</v>
      </c>
      <c r="X27" s="94" t="s">
        <v>36</v>
      </c>
      <c r="Y27" s="95">
        <f t="shared" si="0"/>
        <v>0</v>
      </c>
      <c r="Z27" s="93" t="s">
        <v>26</v>
      </c>
      <c r="AA27" s="93">
        <v>10</v>
      </c>
      <c r="AB27" s="96" t="s">
        <v>27</v>
      </c>
    </row>
    <row r="28" spans="4:28" ht="24" customHeight="1">
      <c r="D28" s="45">
        <v>25</v>
      </c>
      <c r="E28" s="69"/>
      <c r="F28" s="5"/>
      <c r="G28" s="5"/>
      <c r="H28" s="5"/>
      <c r="I28" s="5"/>
      <c r="J28" s="5"/>
      <c r="K28" s="34"/>
      <c r="L28" s="108">
        <f t="shared" si="1"/>
        <v>3500</v>
      </c>
      <c r="M28" s="37"/>
      <c r="N28" s="109">
        <f t="shared" si="2"/>
        <v>0</v>
      </c>
      <c r="O28" s="78">
        <f t="shared" si="3"/>
        <v>0</v>
      </c>
      <c r="P28" s="110">
        <f t="shared" si="4"/>
        <v>0</v>
      </c>
      <c r="Q28" s="9"/>
      <c r="R28" s="9" t="s">
        <v>26</v>
      </c>
      <c r="S28" s="9"/>
      <c r="T28" s="9" t="s">
        <v>27</v>
      </c>
      <c r="U28" s="92">
        <f t="shared" si="5"/>
        <v>-1</v>
      </c>
      <c r="V28" s="93" t="s">
        <v>35</v>
      </c>
      <c r="W28" s="93">
        <f t="shared" si="6"/>
        <v>23</v>
      </c>
      <c r="X28" s="94" t="s">
        <v>36</v>
      </c>
      <c r="Y28" s="95">
        <f t="shared" si="0"/>
        <v>0</v>
      </c>
      <c r="Z28" s="93" t="s">
        <v>26</v>
      </c>
      <c r="AA28" s="93">
        <v>10</v>
      </c>
      <c r="AB28" s="96" t="s">
        <v>27</v>
      </c>
    </row>
    <row r="29" spans="4:28" ht="24" customHeight="1">
      <c r="D29" s="45">
        <v>26</v>
      </c>
      <c r="E29" s="69"/>
      <c r="F29" s="5"/>
      <c r="G29" s="5"/>
      <c r="H29" s="5"/>
      <c r="I29" s="5"/>
      <c r="J29" s="5"/>
      <c r="K29" s="34"/>
      <c r="L29" s="108">
        <f t="shared" si="1"/>
        <v>3500</v>
      </c>
      <c r="M29" s="37"/>
      <c r="N29" s="109">
        <f t="shared" si="2"/>
        <v>0</v>
      </c>
      <c r="O29" s="78">
        <f t="shared" si="3"/>
        <v>0</v>
      </c>
      <c r="P29" s="110">
        <f t="shared" si="4"/>
        <v>0</v>
      </c>
      <c r="Q29" s="9"/>
      <c r="R29" s="9" t="s">
        <v>26</v>
      </c>
      <c r="S29" s="9"/>
      <c r="T29" s="9" t="s">
        <v>27</v>
      </c>
      <c r="U29" s="92">
        <f t="shared" si="5"/>
        <v>-1</v>
      </c>
      <c r="V29" s="93" t="s">
        <v>35</v>
      </c>
      <c r="W29" s="93">
        <f t="shared" si="6"/>
        <v>23</v>
      </c>
      <c r="X29" s="94" t="s">
        <v>36</v>
      </c>
      <c r="Y29" s="95">
        <f t="shared" si="0"/>
        <v>0</v>
      </c>
      <c r="Z29" s="93" t="s">
        <v>26</v>
      </c>
      <c r="AA29" s="93">
        <v>10</v>
      </c>
      <c r="AB29" s="96" t="s">
        <v>27</v>
      </c>
    </row>
    <row r="30" spans="4:28" ht="24" customHeight="1">
      <c r="D30" s="45">
        <v>27</v>
      </c>
      <c r="E30" s="69"/>
      <c r="F30" s="5"/>
      <c r="G30" s="5"/>
      <c r="H30" s="5"/>
      <c r="I30" s="5"/>
      <c r="J30" s="5"/>
      <c r="K30" s="34"/>
      <c r="L30" s="108">
        <f t="shared" si="1"/>
        <v>3500</v>
      </c>
      <c r="M30" s="37"/>
      <c r="N30" s="109">
        <f t="shared" si="2"/>
        <v>0</v>
      </c>
      <c r="O30" s="78">
        <f t="shared" si="3"/>
        <v>0</v>
      </c>
      <c r="P30" s="110">
        <f t="shared" si="4"/>
        <v>0</v>
      </c>
      <c r="Q30" s="9"/>
      <c r="R30" s="9" t="s">
        <v>26</v>
      </c>
      <c r="S30" s="9"/>
      <c r="T30" s="9" t="s">
        <v>27</v>
      </c>
      <c r="U30" s="92">
        <f t="shared" si="5"/>
        <v>-1</v>
      </c>
      <c r="V30" s="93" t="s">
        <v>35</v>
      </c>
      <c r="W30" s="93">
        <f t="shared" si="6"/>
        <v>23</v>
      </c>
      <c r="X30" s="94" t="s">
        <v>36</v>
      </c>
      <c r="Y30" s="95">
        <f t="shared" si="0"/>
        <v>0</v>
      </c>
      <c r="Z30" s="93" t="s">
        <v>26</v>
      </c>
      <c r="AA30" s="93">
        <v>10</v>
      </c>
      <c r="AB30" s="96" t="s">
        <v>27</v>
      </c>
    </row>
    <row r="31" spans="4:28" ht="24" customHeight="1">
      <c r="D31" s="45">
        <v>28</v>
      </c>
      <c r="E31" s="69"/>
      <c r="F31" s="5"/>
      <c r="G31" s="5"/>
      <c r="H31" s="5"/>
      <c r="I31" s="5"/>
      <c r="J31" s="5"/>
      <c r="K31" s="34"/>
      <c r="L31" s="108">
        <f t="shared" si="1"/>
        <v>3500</v>
      </c>
      <c r="M31" s="37"/>
      <c r="N31" s="109">
        <f t="shared" si="2"/>
        <v>0</v>
      </c>
      <c r="O31" s="78">
        <f t="shared" si="3"/>
        <v>0</v>
      </c>
      <c r="P31" s="110">
        <f t="shared" si="4"/>
        <v>0</v>
      </c>
      <c r="Q31" s="9"/>
      <c r="R31" s="9" t="s">
        <v>26</v>
      </c>
      <c r="S31" s="9"/>
      <c r="T31" s="9" t="s">
        <v>27</v>
      </c>
      <c r="U31" s="92">
        <f t="shared" si="5"/>
        <v>-1</v>
      </c>
      <c r="V31" s="93" t="s">
        <v>35</v>
      </c>
      <c r="W31" s="93">
        <f t="shared" si="6"/>
        <v>23</v>
      </c>
      <c r="X31" s="94" t="s">
        <v>36</v>
      </c>
      <c r="Y31" s="95">
        <f t="shared" si="0"/>
        <v>0</v>
      </c>
      <c r="Z31" s="93" t="s">
        <v>26</v>
      </c>
      <c r="AA31" s="93">
        <v>10</v>
      </c>
      <c r="AB31" s="96" t="s">
        <v>27</v>
      </c>
    </row>
    <row r="32" spans="4:28" ht="24" customHeight="1">
      <c r="D32" s="45">
        <v>29</v>
      </c>
      <c r="E32" s="69"/>
      <c r="F32" s="5"/>
      <c r="G32" s="5"/>
      <c r="H32" s="5"/>
      <c r="I32" s="5"/>
      <c r="J32" s="5"/>
      <c r="K32" s="34"/>
      <c r="L32" s="108">
        <f t="shared" si="1"/>
        <v>3500</v>
      </c>
      <c r="M32" s="37"/>
      <c r="N32" s="109">
        <f t="shared" si="2"/>
        <v>0</v>
      </c>
      <c r="O32" s="78">
        <f t="shared" si="3"/>
        <v>0</v>
      </c>
      <c r="P32" s="110">
        <f t="shared" si="4"/>
        <v>0</v>
      </c>
      <c r="Q32" s="9"/>
      <c r="R32" s="9" t="s">
        <v>26</v>
      </c>
      <c r="S32" s="9"/>
      <c r="T32" s="9" t="s">
        <v>27</v>
      </c>
      <c r="U32" s="92">
        <f t="shared" si="5"/>
        <v>-1</v>
      </c>
      <c r="V32" s="93" t="s">
        <v>35</v>
      </c>
      <c r="W32" s="93">
        <f t="shared" si="6"/>
        <v>23</v>
      </c>
      <c r="X32" s="94" t="s">
        <v>36</v>
      </c>
      <c r="Y32" s="95">
        <f t="shared" si="0"/>
        <v>0</v>
      </c>
      <c r="Z32" s="93" t="s">
        <v>26</v>
      </c>
      <c r="AA32" s="93">
        <v>10</v>
      </c>
      <c r="AB32" s="96" t="s">
        <v>27</v>
      </c>
    </row>
    <row r="33" spans="4:28" ht="24" customHeight="1">
      <c r="D33" s="45">
        <v>30</v>
      </c>
      <c r="E33" s="69"/>
      <c r="F33" s="5"/>
      <c r="G33" s="5"/>
      <c r="H33" s="5"/>
      <c r="I33" s="5"/>
      <c r="J33" s="5"/>
      <c r="K33" s="34"/>
      <c r="L33" s="108">
        <f t="shared" si="1"/>
        <v>3500</v>
      </c>
      <c r="M33" s="37"/>
      <c r="N33" s="109">
        <f t="shared" si="2"/>
        <v>0</v>
      </c>
      <c r="O33" s="78">
        <f t="shared" si="3"/>
        <v>0</v>
      </c>
      <c r="P33" s="110">
        <f t="shared" si="4"/>
        <v>0</v>
      </c>
      <c r="Q33" s="9"/>
      <c r="R33" s="9" t="s">
        <v>26</v>
      </c>
      <c r="S33" s="9"/>
      <c r="T33" s="9" t="s">
        <v>27</v>
      </c>
      <c r="U33" s="92">
        <f t="shared" si="5"/>
        <v>-1</v>
      </c>
      <c r="V33" s="93" t="s">
        <v>35</v>
      </c>
      <c r="W33" s="93">
        <f t="shared" si="6"/>
        <v>23</v>
      </c>
      <c r="X33" s="94" t="s">
        <v>36</v>
      </c>
      <c r="Y33" s="95">
        <f t="shared" si="0"/>
        <v>0</v>
      </c>
      <c r="Z33" s="93" t="s">
        <v>26</v>
      </c>
      <c r="AA33" s="93">
        <v>10</v>
      </c>
      <c r="AB33" s="96" t="s">
        <v>27</v>
      </c>
    </row>
    <row r="34" spans="4:28" ht="24" customHeight="1">
      <c r="D34" s="45">
        <v>31</v>
      </c>
      <c r="E34" s="69"/>
      <c r="F34" s="5"/>
      <c r="G34" s="5"/>
      <c r="H34" s="5"/>
      <c r="I34" s="5"/>
      <c r="J34" s="5"/>
      <c r="K34" s="34"/>
      <c r="L34" s="108">
        <f t="shared" si="1"/>
        <v>3500</v>
      </c>
      <c r="M34" s="37"/>
      <c r="N34" s="109">
        <f t="shared" si="2"/>
        <v>0</v>
      </c>
      <c r="O34" s="78">
        <f t="shared" si="3"/>
        <v>0</v>
      </c>
      <c r="P34" s="110">
        <f t="shared" si="4"/>
        <v>0</v>
      </c>
      <c r="Q34" s="9"/>
      <c r="R34" s="9" t="s">
        <v>26</v>
      </c>
      <c r="S34" s="9"/>
      <c r="T34" s="9" t="s">
        <v>27</v>
      </c>
      <c r="U34" s="92">
        <f t="shared" si="5"/>
        <v>-1</v>
      </c>
      <c r="V34" s="93" t="s">
        <v>35</v>
      </c>
      <c r="W34" s="93">
        <f t="shared" si="6"/>
        <v>23</v>
      </c>
      <c r="X34" s="94" t="s">
        <v>36</v>
      </c>
      <c r="Y34" s="95">
        <f t="shared" si="0"/>
        <v>0</v>
      </c>
      <c r="Z34" s="93" t="s">
        <v>26</v>
      </c>
      <c r="AA34" s="93">
        <v>10</v>
      </c>
      <c r="AB34" s="96" t="s">
        <v>27</v>
      </c>
    </row>
    <row r="35" spans="4:28" ht="24" customHeight="1">
      <c r="D35" s="45">
        <v>32</v>
      </c>
      <c r="E35" s="69"/>
      <c r="F35" s="5"/>
      <c r="G35" s="5"/>
      <c r="H35" s="5"/>
      <c r="I35" s="5"/>
      <c r="J35" s="5"/>
      <c r="K35" s="34"/>
      <c r="L35" s="108">
        <f t="shared" si="1"/>
        <v>3500</v>
      </c>
      <c r="M35" s="37"/>
      <c r="N35" s="109">
        <f t="shared" si="2"/>
        <v>0</v>
      </c>
      <c r="O35" s="78">
        <f t="shared" si="3"/>
        <v>0</v>
      </c>
      <c r="P35" s="110">
        <f t="shared" si="4"/>
        <v>0</v>
      </c>
      <c r="Q35" s="9"/>
      <c r="R35" s="9" t="s">
        <v>26</v>
      </c>
      <c r="S35" s="9"/>
      <c r="T35" s="9" t="s">
        <v>27</v>
      </c>
      <c r="U35" s="92">
        <f t="shared" si="5"/>
        <v>-1</v>
      </c>
      <c r="V35" s="93" t="s">
        <v>35</v>
      </c>
      <c r="W35" s="93">
        <f t="shared" si="6"/>
        <v>23</v>
      </c>
      <c r="X35" s="94" t="s">
        <v>36</v>
      </c>
      <c r="Y35" s="95">
        <f t="shared" si="0"/>
        <v>0</v>
      </c>
      <c r="Z35" s="93" t="s">
        <v>26</v>
      </c>
      <c r="AA35" s="93">
        <v>10</v>
      </c>
      <c r="AB35" s="96" t="s">
        <v>27</v>
      </c>
    </row>
    <row r="36" spans="4:28" ht="24" customHeight="1">
      <c r="D36" s="45">
        <v>33</v>
      </c>
      <c r="E36" s="69"/>
      <c r="F36" s="5"/>
      <c r="G36" s="5"/>
      <c r="H36" s="5"/>
      <c r="I36" s="5"/>
      <c r="J36" s="5"/>
      <c r="K36" s="34"/>
      <c r="L36" s="108">
        <f t="shared" si="1"/>
        <v>3500</v>
      </c>
      <c r="M36" s="37"/>
      <c r="N36" s="109">
        <f t="shared" si="2"/>
        <v>0</v>
      </c>
      <c r="O36" s="78">
        <f t="shared" si="3"/>
        <v>0</v>
      </c>
      <c r="P36" s="110">
        <f t="shared" si="4"/>
        <v>0</v>
      </c>
      <c r="Q36" s="9"/>
      <c r="R36" s="9" t="s">
        <v>26</v>
      </c>
      <c r="S36" s="9"/>
      <c r="T36" s="9" t="s">
        <v>27</v>
      </c>
      <c r="U36" s="92">
        <f t="shared" si="5"/>
        <v>-1</v>
      </c>
      <c r="V36" s="93" t="s">
        <v>35</v>
      </c>
      <c r="W36" s="93">
        <f t="shared" si="6"/>
        <v>23</v>
      </c>
      <c r="X36" s="94" t="s">
        <v>36</v>
      </c>
      <c r="Y36" s="95">
        <f t="shared" si="0"/>
        <v>0</v>
      </c>
      <c r="Z36" s="93" t="s">
        <v>26</v>
      </c>
      <c r="AA36" s="93">
        <v>10</v>
      </c>
      <c r="AB36" s="96" t="s">
        <v>27</v>
      </c>
    </row>
    <row r="37" spans="4:28" ht="24" customHeight="1">
      <c r="D37" s="45">
        <v>34</v>
      </c>
      <c r="E37" s="69"/>
      <c r="F37" s="5"/>
      <c r="G37" s="5"/>
      <c r="H37" s="5"/>
      <c r="I37" s="5"/>
      <c r="J37" s="5"/>
      <c r="K37" s="34"/>
      <c r="L37" s="108">
        <f t="shared" si="1"/>
        <v>3500</v>
      </c>
      <c r="M37" s="37"/>
      <c r="N37" s="109">
        <f t="shared" si="2"/>
        <v>0</v>
      </c>
      <c r="O37" s="78">
        <f t="shared" si="3"/>
        <v>0</v>
      </c>
      <c r="P37" s="110">
        <f t="shared" si="4"/>
        <v>0</v>
      </c>
      <c r="Q37" s="9"/>
      <c r="R37" s="9" t="s">
        <v>26</v>
      </c>
      <c r="S37" s="9"/>
      <c r="T37" s="9" t="s">
        <v>27</v>
      </c>
      <c r="U37" s="92">
        <f t="shared" si="5"/>
        <v>-1</v>
      </c>
      <c r="V37" s="93" t="s">
        <v>35</v>
      </c>
      <c r="W37" s="93">
        <f t="shared" si="6"/>
        <v>23</v>
      </c>
      <c r="X37" s="94" t="s">
        <v>36</v>
      </c>
      <c r="Y37" s="95">
        <f t="shared" si="0"/>
        <v>0</v>
      </c>
      <c r="Z37" s="93" t="s">
        <v>26</v>
      </c>
      <c r="AA37" s="93">
        <v>10</v>
      </c>
      <c r="AB37" s="96" t="s">
        <v>27</v>
      </c>
    </row>
    <row r="38" spans="4:28" ht="24" customHeight="1">
      <c r="D38" s="45">
        <v>35</v>
      </c>
      <c r="E38" s="69"/>
      <c r="F38" s="5"/>
      <c r="G38" s="5"/>
      <c r="H38" s="5"/>
      <c r="I38" s="5"/>
      <c r="J38" s="5"/>
      <c r="K38" s="34"/>
      <c r="L38" s="108">
        <f t="shared" si="1"/>
        <v>3500</v>
      </c>
      <c r="M38" s="37"/>
      <c r="N38" s="109">
        <f t="shared" si="2"/>
        <v>0</v>
      </c>
      <c r="O38" s="78">
        <f t="shared" si="3"/>
        <v>0</v>
      </c>
      <c r="P38" s="110">
        <f t="shared" si="4"/>
        <v>0</v>
      </c>
      <c r="Q38" s="9"/>
      <c r="R38" s="9" t="s">
        <v>26</v>
      </c>
      <c r="S38" s="9"/>
      <c r="T38" s="9" t="s">
        <v>27</v>
      </c>
      <c r="U38" s="92">
        <f t="shared" si="5"/>
        <v>-1</v>
      </c>
      <c r="V38" s="93" t="s">
        <v>35</v>
      </c>
      <c r="W38" s="93">
        <f t="shared" si="6"/>
        <v>23</v>
      </c>
      <c r="X38" s="94" t="s">
        <v>36</v>
      </c>
      <c r="Y38" s="95">
        <f t="shared" si="0"/>
        <v>0</v>
      </c>
      <c r="Z38" s="93" t="s">
        <v>26</v>
      </c>
      <c r="AA38" s="93">
        <v>10</v>
      </c>
      <c r="AB38" s="96" t="s">
        <v>27</v>
      </c>
    </row>
    <row r="39" spans="4:28" ht="24" customHeight="1">
      <c r="D39" s="45">
        <v>36</v>
      </c>
      <c r="E39" s="69"/>
      <c r="F39" s="5"/>
      <c r="G39" s="5"/>
      <c r="H39" s="5"/>
      <c r="I39" s="5"/>
      <c r="J39" s="5"/>
      <c r="K39" s="34"/>
      <c r="L39" s="108">
        <f t="shared" si="1"/>
        <v>3500</v>
      </c>
      <c r="M39" s="37"/>
      <c r="N39" s="109">
        <f t="shared" si="2"/>
        <v>0</v>
      </c>
      <c r="O39" s="78">
        <f t="shared" si="3"/>
        <v>0</v>
      </c>
      <c r="P39" s="110">
        <f t="shared" si="4"/>
        <v>0</v>
      </c>
      <c r="Q39" s="9"/>
      <c r="R39" s="9" t="s">
        <v>26</v>
      </c>
      <c r="S39" s="9"/>
      <c r="T39" s="9" t="s">
        <v>27</v>
      </c>
      <c r="U39" s="92">
        <f t="shared" si="5"/>
        <v>-1</v>
      </c>
      <c r="V39" s="93" t="s">
        <v>35</v>
      </c>
      <c r="W39" s="93">
        <f t="shared" si="6"/>
        <v>23</v>
      </c>
      <c r="X39" s="94" t="s">
        <v>36</v>
      </c>
      <c r="Y39" s="95">
        <f t="shared" si="0"/>
        <v>0</v>
      </c>
      <c r="Z39" s="93" t="s">
        <v>26</v>
      </c>
      <c r="AA39" s="93">
        <v>10</v>
      </c>
      <c r="AB39" s="96" t="s">
        <v>27</v>
      </c>
    </row>
    <row r="40" spans="4:28" ht="24" customHeight="1">
      <c r="D40" s="45">
        <v>37</v>
      </c>
      <c r="E40" s="69"/>
      <c r="F40" s="5"/>
      <c r="G40" s="5"/>
      <c r="H40" s="5"/>
      <c r="I40" s="5"/>
      <c r="J40" s="5"/>
      <c r="K40" s="34"/>
      <c r="L40" s="108">
        <f t="shared" si="1"/>
        <v>3500</v>
      </c>
      <c r="M40" s="37"/>
      <c r="N40" s="109">
        <f t="shared" si="2"/>
        <v>0</v>
      </c>
      <c r="O40" s="78">
        <f t="shared" si="3"/>
        <v>0</v>
      </c>
      <c r="P40" s="110">
        <f t="shared" si="4"/>
        <v>0</v>
      </c>
      <c r="Q40" s="9"/>
      <c r="R40" s="9" t="s">
        <v>26</v>
      </c>
      <c r="S40" s="9"/>
      <c r="T40" s="9" t="s">
        <v>27</v>
      </c>
      <c r="U40" s="92">
        <f t="shared" si="5"/>
        <v>-1</v>
      </c>
      <c r="V40" s="93" t="s">
        <v>35</v>
      </c>
      <c r="W40" s="93">
        <f t="shared" si="6"/>
        <v>23</v>
      </c>
      <c r="X40" s="94" t="s">
        <v>36</v>
      </c>
      <c r="Y40" s="95">
        <f t="shared" si="0"/>
        <v>0</v>
      </c>
      <c r="Z40" s="93" t="s">
        <v>26</v>
      </c>
      <c r="AA40" s="93">
        <v>10</v>
      </c>
      <c r="AB40" s="96" t="s">
        <v>27</v>
      </c>
    </row>
    <row r="41" spans="4:28" ht="24" customHeight="1">
      <c r="D41" s="45">
        <v>38</v>
      </c>
      <c r="E41" s="69"/>
      <c r="F41" s="5"/>
      <c r="G41" s="5"/>
      <c r="H41" s="5"/>
      <c r="I41" s="5"/>
      <c r="J41" s="5"/>
      <c r="K41" s="34"/>
      <c r="L41" s="108">
        <f t="shared" si="1"/>
        <v>3500</v>
      </c>
      <c r="M41" s="37"/>
      <c r="N41" s="109">
        <f t="shared" si="2"/>
        <v>0</v>
      </c>
      <c r="O41" s="78">
        <f t="shared" si="3"/>
        <v>0</v>
      </c>
      <c r="P41" s="110">
        <f t="shared" si="4"/>
        <v>0</v>
      </c>
      <c r="Q41" s="9"/>
      <c r="R41" s="9" t="s">
        <v>26</v>
      </c>
      <c r="S41" s="9"/>
      <c r="T41" s="9" t="s">
        <v>27</v>
      </c>
      <c r="U41" s="92">
        <f t="shared" si="5"/>
        <v>-1</v>
      </c>
      <c r="V41" s="93" t="s">
        <v>35</v>
      </c>
      <c r="W41" s="93">
        <f t="shared" si="6"/>
        <v>23</v>
      </c>
      <c r="X41" s="94" t="s">
        <v>36</v>
      </c>
      <c r="Y41" s="95">
        <f t="shared" si="0"/>
        <v>0</v>
      </c>
      <c r="Z41" s="93" t="s">
        <v>26</v>
      </c>
      <c r="AA41" s="93">
        <v>10</v>
      </c>
      <c r="AB41" s="96" t="s">
        <v>27</v>
      </c>
    </row>
    <row r="42" spans="4:28" ht="24" customHeight="1">
      <c r="D42" s="45">
        <v>39</v>
      </c>
      <c r="E42" s="69"/>
      <c r="F42" s="5"/>
      <c r="G42" s="5"/>
      <c r="H42" s="5"/>
      <c r="I42" s="5"/>
      <c r="J42" s="5"/>
      <c r="K42" s="34"/>
      <c r="L42" s="108">
        <f t="shared" si="1"/>
        <v>3500</v>
      </c>
      <c r="M42" s="37"/>
      <c r="N42" s="109">
        <f t="shared" si="2"/>
        <v>0</v>
      </c>
      <c r="O42" s="78">
        <f t="shared" si="3"/>
        <v>0</v>
      </c>
      <c r="P42" s="110">
        <f t="shared" si="4"/>
        <v>0</v>
      </c>
      <c r="Q42" s="9"/>
      <c r="R42" s="9" t="s">
        <v>26</v>
      </c>
      <c r="S42" s="9"/>
      <c r="T42" s="9" t="s">
        <v>27</v>
      </c>
      <c r="U42" s="92">
        <f t="shared" si="5"/>
        <v>-1</v>
      </c>
      <c r="V42" s="93" t="s">
        <v>35</v>
      </c>
      <c r="W42" s="93">
        <f t="shared" si="6"/>
        <v>23</v>
      </c>
      <c r="X42" s="94" t="s">
        <v>36</v>
      </c>
      <c r="Y42" s="95">
        <f t="shared" si="0"/>
        <v>0</v>
      </c>
      <c r="Z42" s="93" t="s">
        <v>26</v>
      </c>
      <c r="AA42" s="93">
        <v>10</v>
      </c>
      <c r="AB42" s="96" t="s">
        <v>27</v>
      </c>
    </row>
    <row r="43" spans="4:28" ht="24" customHeight="1">
      <c r="D43" s="45">
        <v>40</v>
      </c>
      <c r="E43" s="69"/>
      <c r="F43" s="5"/>
      <c r="G43" s="5"/>
      <c r="H43" s="5"/>
      <c r="I43" s="5"/>
      <c r="J43" s="5"/>
      <c r="K43" s="34"/>
      <c r="L43" s="108">
        <f t="shared" si="1"/>
        <v>3500</v>
      </c>
      <c r="M43" s="37"/>
      <c r="N43" s="109">
        <f t="shared" si="2"/>
        <v>0</v>
      </c>
      <c r="O43" s="78">
        <f t="shared" si="3"/>
        <v>0</v>
      </c>
      <c r="P43" s="110">
        <f t="shared" si="4"/>
        <v>0</v>
      </c>
      <c r="Q43" s="9"/>
      <c r="R43" s="9" t="s">
        <v>26</v>
      </c>
      <c r="S43" s="9"/>
      <c r="T43" s="9" t="s">
        <v>27</v>
      </c>
      <c r="U43" s="92">
        <f t="shared" si="5"/>
        <v>-1</v>
      </c>
      <c r="V43" s="93" t="s">
        <v>35</v>
      </c>
      <c r="W43" s="93">
        <f t="shared" si="6"/>
        <v>23</v>
      </c>
      <c r="X43" s="94" t="s">
        <v>36</v>
      </c>
      <c r="Y43" s="95">
        <f t="shared" si="0"/>
        <v>0</v>
      </c>
      <c r="Z43" s="93" t="s">
        <v>26</v>
      </c>
      <c r="AA43" s="93">
        <v>10</v>
      </c>
      <c r="AB43" s="96" t="s">
        <v>27</v>
      </c>
    </row>
    <row r="44" spans="4:28" ht="24" customHeight="1">
      <c r="D44" s="45">
        <v>41</v>
      </c>
      <c r="E44" s="69"/>
      <c r="F44" s="5"/>
      <c r="G44" s="5"/>
      <c r="H44" s="5"/>
      <c r="I44" s="5"/>
      <c r="J44" s="5"/>
      <c r="K44" s="34"/>
      <c r="L44" s="108">
        <f t="shared" si="1"/>
        <v>3500</v>
      </c>
      <c r="M44" s="37"/>
      <c r="N44" s="109">
        <f t="shared" si="2"/>
        <v>0</v>
      </c>
      <c r="O44" s="78">
        <f t="shared" si="3"/>
        <v>0</v>
      </c>
      <c r="P44" s="110">
        <f t="shared" si="4"/>
        <v>0</v>
      </c>
      <c r="Q44" s="9"/>
      <c r="R44" s="9" t="s">
        <v>26</v>
      </c>
      <c r="S44" s="9"/>
      <c r="T44" s="9" t="s">
        <v>27</v>
      </c>
      <c r="U44" s="92">
        <f t="shared" si="5"/>
        <v>-1</v>
      </c>
      <c r="V44" s="93" t="s">
        <v>35</v>
      </c>
      <c r="W44" s="93">
        <f t="shared" si="6"/>
        <v>23</v>
      </c>
      <c r="X44" s="94" t="s">
        <v>36</v>
      </c>
      <c r="Y44" s="95">
        <f t="shared" si="0"/>
        <v>0</v>
      </c>
      <c r="Z44" s="93" t="s">
        <v>26</v>
      </c>
      <c r="AA44" s="93">
        <v>10</v>
      </c>
      <c r="AB44" s="96" t="s">
        <v>27</v>
      </c>
    </row>
    <row r="45" spans="4:28" ht="24" customHeight="1">
      <c r="D45" s="45">
        <v>42</v>
      </c>
      <c r="E45" s="69"/>
      <c r="F45" s="5"/>
      <c r="G45" s="5"/>
      <c r="H45" s="5"/>
      <c r="I45" s="5"/>
      <c r="J45" s="5"/>
      <c r="K45" s="34"/>
      <c r="L45" s="108">
        <f t="shared" si="1"/>
        <v>3500</v>
      </c>
      <c r="M45" s="37"/>
      <c r="N45" s="109">
        <f t="shared" si="2"/>
        <v>0</v>
      </c>
      <c r="O45" s="78">
        <f t="shared" si="3"/>
        <v>0</v>
      </c>
      <c r="P45" s="110">
        <f t="shared" si="4"/>
        <v>0</v>
      </c>
      <c r="Q45" s="9"/>
      <c r="R45" s="9" t="s">
        <v>26</v>
      </c>
      <c r="S45" s="9"/>
      <c r="T45" s="9" t="s">
        <v>27</v>
      </c>
      <c r="U45" s="92">
        <f t="shared" si="5"/>
        <v>-1</v>
      </c>
      <c r="V45" s="93" t="s">
        <v>35</v>
      </c>
      <c r="W45" s="93">
        <f t="shared" si="6"/>
        <v>23</v>
      </c>
      <c r="X45" s="94" t="s">
        <v>36</v>
      </c>
      <c r="Y45" s="95">
        <f t="shared" si="0"/>
        <v>0</v>
      </c>
      <c r="Z45" s="93" t="s">
        <v>26</v>
      </c>
      <c r="AA45" s="93">
        <v>10</v>
      </c>
      <c r="AB45" s="96" t="s">
        <v>27</v>
      </c>
    </row>
    <row r="46" spans="4:28" ht="24" customHeight="1">
      <c r="D46" s="45">
        <v>43</v>
      </c>
      <c r="E46" s="69"/>
      <c r="F46" s="5"/>
      <c r="G46" s="5"/>
      <c r="H46" s="5"/>
      <c r="I46" s="5"/>
      <c r="J46" s="5"/>
      <c r="K46" s="34"/>
      <c r="L46" s="108">
        <f t="shared" si="1"/>
        <v>3500</v>
      </c>
      <c r="M46" s="37"/>
      <c r="N46" s="109">
        <f t="shared" si="2"/>
        <v>0</v>
      </c>
      <c r="O46" s="78">
        <f t="shared" si="3"/>
        <v>0</v>
      </c>
      <c r="P46" s="110">
        <f t="shared" si="4"/>
        <v>0</v>
      </c>
      <c r="Q46" s="9"/>
      <c r="R46" s="9" t="s">
        <v>26</v>
      </c>
      <c r="S46" s="9"/>
      <c r="T46" s="9" t="s">
        <v>27</v>
      </c>
      <c r="U46" s="92">
        <f t="shared" si="5"/>
        <v>-1</v>
      </c>
      <c r="V46" s="93" t="s">
        <v>35</v>
      </c>
      <c r="W46" s="93">
        <f t="shared" si="6"/>
        <v>23</v>
      </c>
      <c r="X46" s="94" t="s">
        <v>36</v>
      </c>
      <c r="Y46" s="95">
        <f t="shared" si="0"/>
        <v>0</v>
      </c>
      <c r="Z46" s="93" t="s">
        <v>26</v>
      </c>
      <c r="AA46" s="93">
        <v>10</v>
      </c>
      <c r="AB46" s="96" t="s">
        <v>27</v>
      </c>
    </row>
    <row r="47" spans="4:28" ht="24" customHeight="1">
      <c r="D47" s="45">
        <v>44</v>
      </c>
      <c r="E47" s="69"/>
      <c r="F47" s="5"/>
      <c r="G47" s="5"/>
      <c r="H47" s="5"/>
      <c r="I47" s="5"/>
      <c r="J47" s="5"/>
      <c r="K47" s="34"/>
      <c r="L47" s="108">
        <f t="shared" si="1"/>
        <v>3500</v>
      </c>
      <c r="M47" s="37"/>
      <c r="N47" s="109">
        <f t="shared" si="2"/>
        <v>0</v>
      </c>
      <c r="O47" s="78">
        <f t="shared" si="3"/>
        <v>0</v>
      </c>
      <c r="P47" s="110">
        <f t="shared" si="4"/>
        <v>0</v>
      </c>
      <c r="Q47" s="9"/>
      <c r="R47" s="9" t="s">
        <v>26</v>
      </c>
      <c r="S47" s="9"/>
      <c r="T47" s="9" t="s">
        <v>27</v>
      </c>
      <c r="U47" s="92">
        <f t="shared" si="5"/>
        <v>-1</v>
      </c>
      <c r="V47" s="93" t="s">
        <v>35</v>
      </c>
      <c r="W47" s="93">
        <f t="shared" si="6"/>
        <v>23</v>
      </c>
      <c r="X47" s="94" t="s">
        <v>36</v>
      </c>
      <c r="Y47" s="95">
        <f t="shared" si="0"/>
        <v>0</v>
      </c>
      <c r="Z47" s="93" t="s">
        <v>26</v>
      </c>
      <c r="AA47" s="93">
        <v>10</v>
      </c>
      <c r="AB47" s="96" t="s">
        <v>27</v>
      </c>
    </row>
    <row r="48" spans="4:28" ht="24" customHeight="1">
      <c r="D48" s="45">
        <v>45</v>
      </c>
      <c r="E48" s="69"/>
      <c r="F48" s="5"/>
      <c r="G48" s="5"/>
      <c r="H48" s="5"/>
      <c r="I48" s="5"/>
      <c r="J48" s="5"/>
      <c r="K48" s="34"/>
      <c r="L48" s="108">
        <f t="shared" si="1"/>
        <v>3500</v>
      </c>
      <c r="M48" s="37"/>
      <c r="N48" s="109">
        <f t="shared" si="2"/>
        <v>0</v>
      </c>
      <c r="O48" s="78">
        <f t="shared" si="3"/>
        <v>0</v>
      </c>
      <c r="P48" s="110">
        <f t="shared" si="4"/>
        <v>0</v>
      </c>
      <c r="Q48" s="9"/>
      <c r="R48" s="9" t="s">
        <v>26</v>
      </c>
      <c r="S48" s="9"/>
      <c r="T48" s="9" t="s">
        <v>27</v>
      </c>
      <c r="U48" s="92">
        <f t="shared" si="5"/>
        <v>-1</v>
      </c>
      <c r="V48" s="93" t="s">
        <v>35</v>
      </c>
      <c r="W48" s="93">
        <f t="shared" si="6"/>
        <v>23</v>
      </c>
      <c r="X48" s="94" t="s">
        <v>36</v>
      </c>
      <c r="Y48" s="95">
        <f t="shared" si="0"/>
        <v>0</v>
      </c>
      <c r="Z48" s="93" t="s">
        <v>26</v>
      </c>
      <c r="AA48" s="93">
        <v>10</v>
      </c>
      <c r="AB48" s="96" t="s">
        <v>27</v>
      </c>
    </row>
    <row r="49" spans="4:28" ht="24" customHeight="1">
      <c r="D49" s="45">
        <v>46</v>
      </c>
      <c r="E49" s="69"/>
      <c r="F49" s="5"/>
      <c r="G49" s="5"/>
      <c r="H49" s="5"/>
      <c r="I49" s="5"/>
      <c r="J49" s="5"/>
      <c r="K49" s="34"/>
      <c r="L49" s="108">
        <f t="shared" si="1"/>
        <v>3500</v>
      </c>
      <c r="M49" s="37"/>
      <c r="N49" s="109">
        <f t="shared" si="2"/>
        <v>0</v>
      </c>
      <c r="O49" s="78">
        <f t="shared" si="3"/>
        <v>0</v>
      </c>
      <c r="P49" s="110">
        <f t="shared" si="4"/>
        <v>0</v>
      </c>
      <c r="Q49" s="9"/>
      <c r="R49" s="9" t="s">
        <v>26</v>
      </c>
      <c r="S49" s="9"/>
      <c r="T49" s="9" t="s">
        <v>27</v>
      </c>
      <c r="U49" s="92">
        <f t="shared" si="5"/>
        <v>-1</v>
      </c>
      <c r="V49" s="93" t="s">
        <v>35</v>
      </c>
      <c r="W49" s="93">
        <f t="shared" si="6"/>
        <v>23</v>
      </c>
      <c r="X49" s="94" t="s">
        <v>36</v>
      </c>
      <c r="Y49" s="95">
        <f t="shared" si="0"/>
        <v>0</v>
      </c>
      <c r="Z49" s="93" t="s">
        <v>26</v>
      </c>
      <c r="AA49" s="93">
        <v>10</v>
      </c>
      <c r="AB49" s="96" t="s">
        <v>27</v>
      </c>
    </row>
    <row r="50" spans="4:28" ht="24" customHeight="1">
      <c r="D50" s="45">
        <v>47</v>
      </c>
      <c r="E50" s="69"/>
      <c r="F50" s="5"/>
      <c r="G50" s="5"/>
      <c r="H50" s="5"/>
      <c r="I50" s="5"/>
      <c r="J50" s="5"/>
      <c r="K50" s="34"/>
      <c r="L50" s="108">
        <f t="shared" si="1"/>
        <v>3500</v>
      </c>
      <c r="M50" s="37"/>
      <c r="N50" s="109">
        <f t="shared" si="2"/>
        <v>0</v>
      </c>
      <c r="O50" s="78">
        <f t="shared" si="3"/>
        <v>0</v>
      </c>
      <c r="P50" s="110">
        <f t="shared" si="4"/>
        <v>0</v>
      </c>
      <c r="Q50" s="9"/>
      <c r="R50" s="9" t="s">
        <v>26</v>
      </c>
      <c r="S50" s="9"/>
      <c r="T50" s="9" t="s">
        <v>27</v>
      </c>
      <c r="U50" s="92">
        <f t="shared" si="5"/>
        <v>-1</v>
      </c>
      <c r="V50" s="93" t="s">
        <v>35</v>
      </c>
      <c r="W50" s="93">
        <f t="shared" si="6"/>
        <v>23</v>
      </c>
      <c r="X50" s="94" t="s">
        <v>36</v>
      </c>
      <c r="Y50" s="95">
        <f t="shared" si="0"/>
        <v>0</v>
      </c>
      <c r="Z50" s="93" t="s">
        <v>26</v>
      </c>
      <c r="AA50" s="93">
        <v>10</v>
      </c>
      <c r="AB50" s="96" t="s">
        <v>27</v>
      </c>
    </row>
    <row r="51" spans="4:28" ht="24" customHeight="1">
      <c r="D51" s="45">
        <v>48</v>
      </c>
      <c r="E51" s="69"/>
      <c r="F51" s="5"/>
      <c r="G51" s="5"/>
      <c r="H51" s="5"/>
      <c r="I51" s="5"/>
      <c r="J51" s="5"/>
      <c r="K51" s="34"/>
      <c r="L51" s="108">
        <f t="shared" si="1"/>
        <v>3500</v>
      </c>
      <c r="M51" s="37"/>
      <c r="N51" s="109">
        <f t="shared" si="2"/>
        <v>0</v>
      </c>
      <c r="O51" s="78">
        <f t="shared" si="3"/>
        <v>0</v>
      </c>
      <c r="P51" s="110">
        <f t="shared" si="4"/>
        <v>0</v>
      </c>
      <c r="Q51" s="9"/>
      <c r="R51" s="9" t="s">
        <v>26</v>
      </c>
      <c r="S51" s="9"/>
      <c r="T51" s="9" t="s">
        <v>27</v>
      </c>
      <c r="U51" s="92">
        <f t="shared" si="5"/>
        <v>-1</v>
      </c>
      <c r="V51" s="93" t="s">
        <v>35</v>
      </c>
      <c r="W51" s="93">
        <f t="shared" si="6"/>
        <v>23</v>
      </c>
      <c r="X51" s="94" t="s">
        <v>36</v>
      </c>
      <c r="Y51" s="95">
        <f t="shared" si="0"/>
        <v>0</v>
      </c>
      <c r="Z51" s="93" t="s">
        <v>26</v>
      </c>
      <c r="AA51" s="93">
        <v>10</v>
      </c>
      <c r="AB51" s="96" t="s">
        <v>27</v>
      </c>
    </row>
    <row r="52" spans="4:28" ht="24" customHeight="1">
      <c r="D52" s="45">
        <v>49</v>
      </c>
      <c r="E52" s="69"/>
      <c r="F52" s="5"/>
      <c r="G52" s="5"/>
      <c r="H52" s="5"/>
      <c r="I52" s="5"/>
      <c r="J52" s="5"/>
      <c r="K52" s="34"/>
      <c r="L52" s="108">
        <f t="shared" si="1"/>
        <v>3500</v>
      </c>
      <c r="M52" s="37"/>
      <c r="N52" s="109">
        <f t="shared" si="2"/>
        <v>0</v>
      </c>
      <c r="O52" s="78">
        <f t="shared" si="3"/>
        <v>0</v>
      </c>
      <c r="P52" s="110">
        <f t="shared" si="4"/>
        <v>0</v>
      </c>
      <c r="Q52" s="9"/>
      <c r="R52" s="9" t="s">
        <v>26</v>
      </c>
      <c r="S52" s="9"/>
      <c r="T52" s="9" t="s">
        <v>27</v>
      </c>
      <c r="U52" s="92">
        <f t="shared" si="5"/>
        <v>-1</v>
      </c>
      <c r="V52" s="93" t="s">
        <v>35</v>
      </c>
      <c r="W52" s="93">
        <f t="shared" si="6"/>
        <v>23</v>
      </c>
      <c r="X52" s="94" t="s">
        <v>36</v>
      </c>
      <c r="Y52" s="95">
        <f t="shared" si="0"/>
        <v>0</v>
      </c>
      <c r="Z52" s="93" t="s">
        <v>26</v>
      </c>
      <c r="AA52" s="93">
        <v>10</v>
      </c>
      <c r="AB52" s="96" t="s">
        <v>27</v>
      </c>
    </row>
    <row r="53" spans="4:28" ht="24" customHeight="1" thickBot="1">
      <c r="D53" s="46">
        <v>50</v>
      </c>
      <c r="E53" s="70"/>
      <c r="F53" s="47"/>
      <c r="G53" s="47"/>
      <c r="H53" s="47"/>
      <c r="I53" s="47"/>
      <c r="J53" s="47"/>
      <c r="K53" s="48"/>
      <c r="L53" s="76">
        <f t="shared" si="1"/>
        <v>3500</v>
      </c>
      <c r="M53" s="49"/>
      <c r="N53" s="80">
        <f t="shared" si="2"/>
        <v>0</v>
      </c>
      <c r="O53" s="111">
        <f t="shared" si="3"/>
        <v>0</v>
      </c>
      <c r="P53" s="81">
        <f t="shared" si="4"/>
        <v>0</v>
      </c>
      <c r="Q53" s="50"/>
      <c r="R53" s="50" t="s">
        <v>26</v>
      </c>
      <c r="S53" s="50"/>
      <c r="T53" s="50" t="s">
        <v>27</v>
      </c>
      <c r="U53" s="97">
        <f t="shared" si="5"/>
        <v>-1</v>
      </c>
      <c r="V53" s="98" t="s">
        <v>35</v>
      </c>
      <c r="W53" s="98">
        <f t="shared" si="6"/>
        <v>23</v>
      </c>
      <c r="X53" s="99" t="s">
        <v>36</v>
      </c>
      <c r="Y53" s="100">
        <f t="shared" si="0"/>
        <v>0</v>
      </c>
      <c r="Z53" s="98" t="s">
        <v>26</v>
      </c>
      <c r="AA53" s="98">
        <v>10</v>
      </c>
      <c r="AB53" s="101" t="s">
        <v>27</v>
      </c>
    </row>
  </sheetData>
  <mergeCells count="3">
    <mergeCell ref="Q2:T2"/>
    <mergeCell ref="U2:X2"/>
    <mergeCell ref="Y2:AB2"/>
  </mergeCells>
  <phoneticPr fontId="2"/>
  <dataValidations count="2">
    <dataValidation type="list" allowBlank="1" showInputMessage="1" showErrorMessage="1" sqref="I4:I53" xr:uid="{00000000-0002-0000-0100-000000000000}">
      <formula1>$A$4:$A$5</formula1>
    </dataValidation>
    <dataValidation type="list" allowBlank="1" showInputMessage="1" showErrorMessage="1" sqref="K4:K53" xr:uid="{00000000-0002-0000-0100-000001000000}">
      <formula1>$A$7:$A$9</formula1>
    </dataValidation>
  </dataValidation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AC53"/>
  <sheetViews>
    <sheetView topLeftCell="E4" workbookViewId="0">
      <selection activeCell="M7" sqref="M7"/>
    </sheetView>
  </sheetViews>
  <sheetFormatPr defaultColWidth="9" defaultRowHeight="19"/>
  <cols>
    <col min="1" max="2" width="9" style="2" hidden="1" customWidth="1"/>
    <col min="3" max="3" width="9" style="2"/>
    <col min="4" max="4" width="3.453125" style="2" bestFit="1" customWidth="1"/>
    <col min="5" max="7" width="11.7265625" style="2" customWidth="1"/>
    <col min="8" max="8" width="19" style="2" customWidth="1"/>
    <col min="9" max="9" width="7" style="2" customWidth="1"/>
    <col min="10" max="10" width="5.6328125" style="2" customWidth="1"/>
    <col min="11" max="11" width="7.90625" style="2" customWidth="1"/>
    <col min="12" max="12" width="4.7265625" style="2" bestFit="1" customWidth="1"/>
    <col min="13" max="13" width="7.453125" style="2" customWidth="1"/>
    <col min="14" max="14" width="10.08984375" style="2" customWidth="1"/>
    <col min="15" max="15" width="7.453125" style="2" customWidth="1"/>
    <col min="16" max="16" width="7.36328125" style="2" customWidth="1"/>
    <col min="17" max="17" width="11.26953125" style="38" customWidth="1"/>
    <col min="18" max="29" width="3.08984375" style="2" customWidth="1"/>
    <col min="30" max="16384" width="9" style="2"/>
  </cols>
  <sheetData>
    <row r="1" spans="1:29" ht="24" customHeight="1" thickBot="1">
      <c r="I1" s="2" t="s">
        <v>11</v>
      </c>
      <c r="J1" s="2" t="s">
        <v>11</v>
      </c>
      <c r="K1" s="2" t="s">
        <v>11</v>
      </c>
      <c r="L1" s="2" t="s">
        <v>16</v>
      </c>
      <c r="M1" s="2" t="s">
        <v>17</v>
      </c>
      <c r="N1" s="2" t="s">
        <v>16</v>
      </c>
      <c r="O1" s="2" t="s">
        <v>17</v>
      </c>
      <c r="P1" s="2" t="s">
        <v>17</v>
      </c>
      <c r="Q1" s="38" t="s">
        <v>17</v>
      </c>
    </row>
    <row r="2" spans="1:29" ht="24" customHeight="1" thickBot="1">
      <c r="D2" s="39"/>
      <c r="E2" s="102" t="s">
        <v>49</v>
      </c>
      <c r="F2" s="103" t="s">
        <v>1</v>
      </c>
      <c r="G2" s="103" t="s">
        <v>2</v>
      </c>
      <c r="H2" s="103" t="s">
        <v>3</v>
      </c>
      <c r="I2" s="40" t="s">
        <v>55</v>
      </c>
      <c r="J2" s="40" t="s">
        <v>18</v>
      </c>
      <c r="K2" s="40" t="s">
        <v>58</v>
      </c>
      <c r="L2" s="42" t="s">
        <v>60</v>
      </c>
      <c r="M2" s="74" t="s">
        <v>59</v>
      </c>
      <c r="N2" s="42" t="s">
        <v>61</v>
      </c>
      <c r="O2" s="74" t="s">
        <v>62</v>
      </c>
      <c r="P2" s="74" t="s">
        <v>10</v>
      </c>
      <c r="Q2" s="77" t="s">
        <v>14</v>
      </c>
      <c r="R2" s="113" t="s">
        <v>28</v>
      </c>
      <c r="S2" s="113"/>
      <c r="T2" s="113"/>
      <c r="U2" s="113"/>
      <c r="V2" s="114" t="s">
        <v>29</v>
      </c>
      <c r="W2" s="115"/>
      <c r="X2" s="115"/>
      <c r="Y2" s="116"/>
      <c r="Z2" s="117" t="s">
        <v>31</v>
      </c>
      <c r="AA2" s="115"/>
      <c r="AB2" s="115"/>
      <c r="AC2" s="118"/>
    </row>
    <row r="3" spans="1:29" ht="24" customHeight="1" thickTop="1">
      <c r="A3" s="2" t="s">
        <v>37</v>
      </c>
      <c r="B3" s="2">
        <v>27</v>
      </c>
      <c r="D3" s="43" t="s">
        <v>20</v>
      </c>
      <c r="E3" s="119" t="s">
        <v>51</v>
      </c>
      <c r="F3" s="120"/>
      <c r="G3" s="120"/>
      <c r="H3" s="121"/>
      <c r="I3" s="71" t="s">
        <v>57</v>
      </c>
      <c r="J3" s="3" t="s">
        <v>53</v>
      </c>
      <c r="K3" s="3" t="s">
        <v>7</v>
      </c>
      <c r="L3" s="35">
        <v>0</v>
      </c>
      <c r="M3" s="75">
        <v>1500</v>
      </c>
      <c r="N3" s="35">
        <v>10000</v>
      </c>
      <c r="O3" s="78">
        <v>44000</v>
      </c>
      <c r="P3" s="78">
        <v>4492</v>
      </c>
      <c r="Q3" s="79">
        <v>39508</v>
      </c>
      <c r="R3" s="7">
        <v>12</v>
      </c>
      <c r="S3" s="7" t="s">
        <v>26</v>
      </c>
      <c r="T3" s="7">
        <v>28</v>
      </c>
      <c r="U3" s="7" t="s">
        <v>27</v>
      </c>
      <c r="V3" s="82">
        <f>R3</f>
        <v>12</v>
      </c>
      <c r="W3" s="83" t="s">
        <v>26</v>
      </c>
      <c r="X3" s="83" t="s">
        <v>30</v>
      </c>
      <c r="Y3" s="84" t="s">
        <v>27</v>
      </c>
      <c r="Z3" s="85">
        <f>IF(R3="","",IF(R3+1=13,1,R3+1))</f>
        <v>1</v>
      </c>
      <c r="AA3" s="83" t="s">
        <v>26</v>
      </c>
      <c r="AB3" s="83">
        <v>10</v>
      </c>
      <c r="AC3" s="86" t="s">
        <v>27</v>
      </c>
    </row>
    <row r="4" spans="1:29" ht="24" customHeight="1">
      <c r="A4" s="2" t="s">
        <v>52</v>
      </c>
      <c r="D4" s="44">
        <v>1</v>
      </c>
      <c r="E4" s="104" t="str">
        <f>IF(講師謝金入力!E4="","",講師謝金入力!E4)</f>
        <v/>
      </c>
      <c r="F4" s="105" t="str">
        <f>IF(講師謝金入力!F4="","",講師謝金入力!F4)</f>
        <v/>
      </c>
      <c r="G4" s="105" t="str">
        <f>IF(講師謝金入力!G4="","",講師謝金入力!G4)</f>
        <v/>
      </c>
      <c r="H4" s="105" t="str">
        <f>IF(講師謝金入力!H4="","",講師謝金入力!H4)</f>
        <v/>
      </c>
      <c r="I4" s="4"/>
      <c r="J4" s="4"/>
      <c r="K4" s="4"/>
      <c r="L4" s="36"/>
      <c r="M4" s="75">
        <f>IF(I4="県内",0,IF(K4="自家用車",0,1500))*(L4+1)</f>
        <v>1500</v>
      </c>
      <c r="N4" s="36"/>
      <c r="O4" s="78">
        <f>M4+N4</f>
        <v>1500</v>
      </c>
      <c r="P4" s="78">
        <f>IF(J4="業者",0,ROUNDDOWN(O4*$B$11,0))</f>
        <v>153</v>
      </c>
      <c r="Q4" s="79">
        <f>O4-P4</f>
        <v>1347</v>
      </c>
      <c r="R4" s="8"/>
      <c r="S4" s="8" t="s">
        <v>26</v>
      </c>
      <c r="T4" s="8"/>
      <c r="U4" s="8" t="s">
        <v>27</v>
      </c>
      <c r="V4" s="87">
        <f>IF(T4-7&gt;0,R4,R4-1)</f>
        <v>-1</v>
      </c>
      <c r="W4" s="88" t="s">
        <v>26</v>
      </c>
      <c r="X4" s="88">
        <f>IF((T4-7)&gt;0,T4-7,30+(T4-7))</f>
        <v>23</v>
      </c>
      <c r="Y4" s="89" t="s">
        <v>27</v>
      </c>
      <c r="Z4" s="90">
        <f t="shared" ref="Z4:Z53" si="0">IF(V4+1=13,1,V4+1)</f>
        <v>0</v>
      </c>
      <c r="AA4" s="88" t="s">
        <v>26</v>
      </c>
      <c r="AB4" s="88">
        <v>10</v>
      </c>
      <c r="AC4" s="91" t="s">
        <v>27</v>
      </c>
    </row>
    <row r="5" spans="1:29" ht="24" customHeight="1">
      <c r="A5" s="2" t="s">
        <v>53</v>
      </c>
      <c r="D5" s="45">
        <v>2</v>
      </c>
      <c r="E5" s="104" t="str">
        <f>IF(講師謝金入力!E5="","",講師謝金入力!E5)</f>
        <v/>
      </c>
      <c r="F5" s="105" t="str">
        <f>IF(講師謝金入力!F5="","",講師謝金入力!F5)</f>
        <v/>
      </c>
      <c r="G5" s="105" t="str">
        <f>IF(講師謝金入力!G5="","",講師謝金入力!G5)</f>
        <v/>
      </c>
      <c r="H5" s="105" t="str">
        <f>IF(講師謝金入力!H5="","",講師謝金入力!H5)</f>
        <v/>
      </c>
      <c r="I5" s="4"/>
      <c r="J5" s="4"/>
      <c r="K5" s="4"/>
      <c r="L5" s="36"/>
      <c r="M5" s="75" t="str">
        <f>IF(F5="","",IF(I5="県内",0,IF(K5="自家用車",0,1500))*(L5+1))</f>
        <v/>
      </c>
      <c r="N5" s="36"/>
      <c r="O5" s="78" t="str">
        <f>IF(I5="","",M5+N5)</f>
        <v/>
      </c>
      <c r="P5" s="78" t="str">
        <f>IF(I5="","",IF(J5="業者",0,ROUNDDOWN(O5*$B$11,0)))</f>
        <v/>
      </c>
      <c r="Q5" s="79" t="str">
        <f>IF(I5="","",O5-P5)</f>
        <v/>
      </c>
      <c r="R5" s="9"/>
      <c r="S5" s="9" t="s">
        <v>26</v>
      </c>
      <c r="T5" s="9"/>
      <c r="U5" s="9" t="s">
        <v>27</v>
      </c>
      <c r="V5" s="92">
        <f t="shared" ref="V5:V53" si="1">IF(T5-7&gt;0,R5,R5-1)</f>
        <v>-1</v>
      </c>
      <c r="W5" s="93" t="s">
        <v>35</v>
      </c>
      <c r="X5" s="93">
        <f t="shared" ref="X5:X53" si="2">IF((T5-7)&gt;0,T5-7,30+(T5-7))</f>
        <v>23</v>
      </c>
      <c r="Y5" s="94" t="s">
        <v>36</v>
      </c>
      <c r="Z5" s="95">
        <f t="shared" si="0"/>
        <v>0</v>
      </c>
      <c r="AA5" s="93" t="s">
        <v>26</v>
      </c>
      <c r="AB5" s="93">
        <v>10</v>
      </c>
      <c r="AC5" s="96" t="s">
        <v>27</v>
      </c>
    </row>
    <row r="6" spans="1:29" ht="24" customHeight="1">
      <c r="D6" s="45">
        <v>3</v>
      </c>
      <c r="E6" s="104" t="str">
        <f>IF(講師謝金入力!E6="","",講師謝金入力!E6)</f>
        <v/>
      </c>
      <c r="F6" s="105" t="str">
        <f>IF(講師謝金入力!F6="","",講師謝金入力!F6)</f>
        <v/>
      </c>
      <c r="G6" s="105" t="str">
        <f>IF(講師謝金入力!G6="","",講師謝金入力!G6)</f>
        <v/>
      </c>
      <c r="H6" s="105" t="str">
        <f>IF(講師謝金入力!H6="","",講師謝金入力!H6)</f>
        <v/>
      </c>
      <c r="I6" s="4"/>
      <c r="J6" s="4"/>
      <c r="K6" s="4"/>
      <c r="L6" s="36"/>
      <c r="M6" s="75" t="str">
        <f t="shared" ref="M6:M53" si="3">IF(F6="","",IF(I6="県内",0,IF(K6="自家用車",0,1500))*(L6+1))</f>
        <v/>
      </c>
      <c r="N6" s="36"/>
      <c r="O6" s="78" t="str">
        <f t="shared" ref="O6:O53" si="4">IF(I6="","",M6+N6)</f>
        <v/>
      </c>
      <c r="P6" s="78" t="str">
        <f t="shared" ref="P6:P53" si="5">IF(I6="","",IF(J6="業者",0,ROUNDDOWN(O6*$B$11,0)))</f>
        <v/>
      </c>
      <c r="Q6" s="79" t="str">
        <f t="shared" ref="Q6:Q53" si="6">IF(I6="","",O6-P6)</f>
        <v/>
      </c>
      <c r="R6" s="9"/>
      <c r="S6" s="9" t="s">
        <v>26</v>
      </c>
      <c r="T6" s="9"/>
      <c r="U6" s="9" t="s">
        <v>27</v>
      </c>
      <c r="V6" s="92">
        <f t="shared" si="1"/>
        <v>-1</v>
      </c>
      <c r="W6" s="93" t="s">
        <v>35</v>
      </c>
      <c r="X6" s="93">
        <f t="shared" si="2"/>
        <v>23</v>
      </c>
      <c r="Y6" s="94" t="s">
        <v>36</v>
      </c>
      <c r="Z6" s="95">
        <f t="shared" si="0"/>
        <v>0</v>
      </c>
      <c r="AA6" s="93" t="s">
        <v>26</v>
      </c>
      <c r="AB6" s="93">
        <v>10</v>
      </c>
      <c r="AC6" s="96" t="s">
        <v>27</v>
      </c>
    </row>
    <row r="7" spans="1:29" ht="24" customHeight="1">
      <c r="A7" s="2" t="s">
        <v>89</v>
      </c>
      <c r="B7" s="2">
        <v>5500</v>
      </c>
      <c r="D7" s="45">
        <v>4</v>
      </c>
      <c r="E7" s="104" t="str">
        <f>IF(講師謝金入力!E7="","",講師謝金入力!E7)</f>
        <v/>
      </c>
      <c r="F7" s="105" t="str">
        <f>IF(講師謝金入力!F7="","",講師謝金入力!F7)</f>
        <v/>
      </c>
      <c r="G7" s="105" t="str">
        <f>IF(講師謝金入力!G7="","",講師謝金入力!G7)</f>
        <v/>
      </c>
      <c r="H7" s="105" t="str">
        <f>IF(講師謝金入力!H7="","",講師謝金入力!H7)</f>
        <v/>
      </c>
      <c r="I7" s="4"/>
      <c r="J7" s="4"/>
      <c r="K7" s="4"/>
      <c r="L7" s="36"/>
      <c r="M7" s="75" t="str">
        <f t="shared" si="3"/>
        <v/>
      </c>
      <c r="N7" s="36"/>
      <c r="O7" s="78" t="str">
        <f t="shared" si="4"/>
        <v/>
      </c>
      <c r="P7" s="78" t="str">
        <f t="shared" si="5"/>
        <v/>
      </c>
      <c r="Q7" s="79" t="str">
        <f t="shared" si="6"/>
        <v/>
      </c>
      <c r="R7" s="9"/>
      <c r="S7" s="9" t="s">
        <v>26</v>
      </c>
      <c r="T7" s="9"/>
      <c r="U7" s="9" t="s">
        <v>27</v>
      </c>
      <c r="V7" s="92">
        <f t="shared" si="1"/>
        <v>-1</v>
      </c>
      <c r="W7" s="93" t="s">
        <v>35</v>
      </c>
      <c r="X7" s="93">
        <f t="shared" si="2"/>
        <v>23</v>
      </c>
      <c r="Y7" s="94" t="s">
        <v>36</v>
      </c>
      <c r="Z7" s="95">
        <f t="shared" si="0"/>
        <v>0</v>
      </c>
      <c r="AA7" s="93" t="s">
        <v>26</v>
      </c>
      <c r="AB7" s="93">
        <v>10</v>
      </c>
      <c r="AC7" s="96" t="s">
        <v>27</v>
      </c>
    </row>
    <row r="8" spans="1:29" ht="24" customHeight="1">
      <c r="A8" s="2" t="s">
        <v>54</v>
      </c>
      <c r="B8" s="2">
        <v>4500</v>
      </c>
      <c r="D8" s="45">
        <v>5</v>
      </c>
      <c r="E8" s="104" t="str">
        <f>IF(講師謝金入力!E8="","",講師謝金入力!E8)</f>
        <v/>
      </c>
      <c r="F8" s="105" t="str">
        <f>IF(講師謝金入力!F8="","",講師謝金入力!F8)</f>
        <v/>
      </c>
      <c r="G8" s="105" t="str">
        <f>IF(講師謝金入力!G8="","",講師謝金入力!G8)</f>
        <v/>
      </c>
      <c r="H8" s="105" t="str">
        <f>IF(講師謝金入力!H8="","",講師謝金入力!H8)</f>
        <v/>
      </c>
      <c r="I8" s="4"/>
      <c r="J8" s="4"/>
      <c r="K8" s="4"/>
      <c r="L8" s="36"/>
      <c r="M8" s="75" t="str">
        <f t="shared" si="3"/>
        <v/>
      </c>
      <c r="N8" s="36"/>
      <c r="O8" s="78" t="str">
        <f t="shared" si="4"/>
        <v/>
      </c>
      <c r="P8" s="78" t="str">
        <f t="shared" si="5"/>
        <v/>
      </c>
      <c r="Q8" s="79" t="str">
        <f t="shared" si="6"/>
        <v/>
      </c>
      <c r="R8" s="9"/>
      <c r="S8" s="9" t="s">
        <v>26</v>
      </c>
      <c r="T8" s="9"/>
      <c r="U8" s="9" t="s">
        <v>27</v>
      </c>
      <c r="V8" s="92">
        <f t="shared" si="1"/>
        <v>-1</v>
      </c>
      <c r="W8" s="93" t="s">
        <v>35</v>
      </c>
      <c r="X8" s="93">
        <f t="shared" si="2"/>
        <v>23</v>
      </c>
      <c r="Y8" s="94" t="s">
        <v>36</v>
      </c>
      <c r="Z8" s="95">
        <f t="shared" si="0"/>
        <v>0</v>
      </c>
      <c r="AA8" s="93" t="s">
        <v>26</v>
      </c>
      <c r="AB8" s="93">
        <v>10</v>
      </c>
      <c r="AC8" s="96" t="s">
        <v>27</v>
      </c>
    </row>
    <row r="9" spans="1:29" ht="24" customHeight="1">
      <c r="B9" s="2">
        <v>3500</v>
      </c>
      <c r="D9" s="45">
        <v>6</v>
      </c>
      <c r="E9" s="104" t="str">
        <f>IF(講師謝金入力!E9="","",講師謝金入力!E9)</f>
        <v/>
      </c>
      <c r="F9" s="105" t="str">
        <f>IF(講師謝金入力!F9="","",講師謝金入力!F9)</f>
        <v/>
      </c>
      <c r="G9" s="105" t="str">
        <f>IF(講師謝金入力!G9="","",講師謝金入力!G9)</f>
        <v/>
      </c>
      <c r="H9" s="105" t="str">
        <f>IF(講師謝金入力!H9="","",講師謝金入力!H9)</f>
        <v/>
      </c>
      <c r="I9" s="4"/>
      <c r="J9" s="4"/>
      <c r="K9" s="4"/>
      <c r="L9" s="36"/>
      <c r="M9" s="75" t="str">
        <f t="shared" si="3"/>
        <v/>
      </c>
      <c r="N9" s="36"/>
      <c r="O9" s="78" t="str">
        <f t="shared" si="4"/>
        <v/>
      </c>
      <c r="P9" s="78" t="str">
        <f t="shared" si="5"/>
        <v/>
      </c>
      <c r="Q9" s="79" t="str">
        <f t="shared" si="6"/>
        <v/>
      </c>
      <c r="R9" s="9"/>
      <c r="S9" s="9" t="s">
        <v>26</v>
      </c>
      <c r="T9" s="9"/>
      <c r="U9" s="9" t="s">
        <v>27</v>
      </c>
      <c r="V9" s="92">
        <f t="shared" si="1"/>
        <v>-1</v>
      </c>
      <c r="W9" s="93" t="s">
        <v>35</v>
      </c>
      <c r="X9" s="93">
        <f t="shared" si="2"/>
        <v>23</v>
      </c>
      <c r="Y9" s="94" t="s">
        <v>36</v>
      </c>
      <c r="Z9" s="95">
        <f t="shared" si="0"/>
        <v>0</v>
      </c>
      <c r="AA9" s="93" t="s">
        <v>26</v>
      </c>
      <c r="AB9" s="93">
        <v>10</v>
      </c>
      <c r="AC9" s="96" t="s">
        <v>27</v>
      </c>
    </row>
    <row r="10" spans="1:29" ht="24" customHeight="1">
      <c r="D10" s="45">
        <v>7</v>
      </c>
      <c r="E10" s="104" t="str">
        <f>IF(講師謝金入力!E10="","",講師謝金入力!E10)</f>
        <v/>
      </c>
      <c r="F10" s="105" t="str">
        <f>IF(講師謝金入力!F10="","",講師謝金入力!F10)</f>
        <v/>
      </c>
      <c r="G10" s="105" t="str">
        <f>IF(講師謝金入力!G10="","",講師謝金入力!G10)</f>
        <v/>
      </c>
      <c r="H10" s="105" t="str">
        <f>IF(講師謝金入力!H10="","",講師謝金入力!H10)</f>
        <v/>
      </c>
      <c r="I10" s="4"/>
      <c r="J10" s="4"/>
      <c r="K10" s="4"/>
      <c r="L10" s="36"/>
      <c r="M10" s="75" t="str">
        <f t="shared" si="3"/>
        <v/>
      </c>
      <c r="N10" s="36"/>
      <c r="O10" s="78" t="str">
        <f t="shared" si="4"/>
        <v/>
      </c>
      <c r="P10" s="78" t="str">
        <f t="shared" si="5"/>
        <v/>
      </c>
      <c r="Q10" s="79" t="str">
        <f t="shared" si="6"/>
        <v/>
      </c>
      <c r="R10" s="9"/>
      <c r="S10" s="9" t="s">
        <v>26</v>
      </c>
      <c r="T10" s="9"/>
      <c r="U10" s="9" t="s">
        <v>27</v>
      </c>
      <c r="V10" s="92">
        <f t="shared" si="1"/>
        <v>-1</v>
      </c>
      <c r="W10" s="93" t="s">
        <v>35</v>
      </c>
      <c r="X10" s="93">
        <f t="shared" si="2"/>
        <v>23</v>
      </c>
      <c r="Y10" s="94" t="s">
        <v>36</v>
      </c>
      <c r="Z10" s="95">
        <f t="shared" si="0"/>
        <v>0</v>
      </c>
      <c r="AA10" s="93" t="s">
        <v>26</v>
      </c>
      <c r="AB10" s="93">
        <v>10</v>
      </c>
      <c r="AC10" s="96" t="s">
        <v>27</v>
      </c>
    </row>
    <row r="11" spans="1:29" ht="24" customHeight="1">
      <c r="A11" s="2" t="s">
        <v>15</v>
      </c>
      <c r="B11" s="6">
        <v>0.1021</v>
      </c>
      <c r="D11" s="45">
        <v>8</v>
      </c>
      <c r="E11" s="104" t="str">
        <f>IF(講師謝金入力!E11="","",講師謝金入力!E11)</f>
        <v/>
      </c>
      <c r="F11" s="105" t="str">
        <f>IF(講師謝金入力!F11="","",講師謝金入力!F11)</f>
        <v/>
      </c>
      <c r="G11" s="105" t="str">
        <f>IF(講師謝金入力!G11="","",講師謝金入力!G11)</f>
        <v/>
      </c>
      <c r="H11" s="105" t="str">
        <f>IF(講師謝金入力!H11="","",講師謝金入力!H11)</f>
        <v/>
      </c>
      <c r="I11" s="4"/>
      <c r="J11" s="4"/>
      <c r="K11" s="4"/>
      <c r="L11" s="36"/>
      <c r="M11" s="75" t="str">
        <f t="shared" si="3"/>
        <v/>
      </c>
      <c r="N11" s="36"/>
      <c r="O11" s="78" t="str">
        <f t="shared" si="4"/>
        <v/>
      </c>
      <c r="P11" s="78" t="str">
        <f t="shared" si="5"/>
        <v/>
      </c>
      <c r="Q11" s="79" t="str">
        <f t="shared" si="6"/>
        <v/>
      </c>
      <c r="R11" s="9"/>
      <c r="S11" s="9" t="s">
        <v>26</v>
      </c>
      <c r="T11" s="9"/>
      <c r="U11" s="9" t="s">
        <v>27</v>
      </c>
      <c r="V11" s="92">
        <f t="shared" si="1"/>
        <v>-1</v>
      </c>
      <c r="W11" s="93" t="s">
        <v>35</v>
      </c>
      <c r="X11" s="93">
        <f t="shared" si="2"/>
        <v>23</v>
      </c>
      <c r="Y11" s="94" t="s">
        <v>36</v>
      </c>
      <c r="Z11" s="95">
        <f t="shared" si="0"/>
        <v>0</v>
      </c>
      <c r="AA11" s="93" t="s">
        <v>26</v>
      </c>
      <c r="AB11" s="93">
        <v>10</v>
      </c>
      <c r="AC11" s="96" t="s">
        <v>27</v>
      </c>
    </row>
    <row r="12" spans="1:29" ht="24" customHeight="1">
      <c r="D12" s="45">
        <v>9</v>
      </c>
      <c r="E12" s="104" t="str">
        <f>IF(講師謝金入力!E12="","",講師謝金入力!E12)</f>
        <v/>
      </c>
      <c r="F12" s="105" t="str">
        <f>IF(講師謝金入力!F12="","",講師謝金入力!F12)</f>
        <v/>
      </c>
      <c r="G12" s="105" t="str">
        <f>IF(講師謝金入力!G12="","",講師謝金入力!G12)</f>
        <v/>
      </c>
      <c r="H12" s="105" t="str">
        <f>IF(講師謝金入力!H12="","",講師謝金入力!H12)</f>
        <v/>
      </c>
      <c r="I12" s="4"/>
      <c r="J12" s="4"/>
      <c r="K12" s="4"/>
      <c r="L12" s="36"/>
      <c r="M12" s="75" t="str">
        <f t="shared" si="3"/>
        <v/>
      </c>
      <c r="N12" s="36"/>
      <c r="O12" s="78" t="str">
        <f t="shared" si="4"/>
        <v/>
      </c>
      <c r="P12" s="78" t="str">
        <f t="shared" si="5"/>
        <v/>
      </c>
      <c r="Q12" s="79" t="str">
        <f t="shared" si="6"/>
        <v/>
      </c>
      <c r="R12" s="9"/>
      <c r="S12" s="9" t="s">
        <v>26</v>
      </c>
      <c r="T12" s="9"/>
      <c r="U12" s="9" t="s">
        <v>27</v>
      </c>
      <c r="V12" s="92">
        <f t="shared" si="1"/>
        <v>-1</v>
      </c>
      <c r="W12" s="93" t="s">
        <v>35</v>
      </c>
      <c r="X12" s="93">
        <f t="shared" si="2"/>
        <v>23</v>
      </c>
      <c r="Y12" s="94" t="s">
        <v>36</v>
      </c>
      <c r="Z12" s="95">
        <f t="shared" si="0"/>
        <v>0</v>
      </c>
      <c r="AA12" s="93" t="s">
        <v>26</v>
      </c>
      <c r="AB12" s="93">
        <v>10</v>
      </c>
      <c r="AC12" s="96" t="s">
        <v>27</v>
      </c>
    </row>
    <row r="13" spans="1:29" ht="24" customHeight="1">
      <c r="A13" s="2" t="s">
        <v>56</v>
      </c>
      <c r="D13" s="45">
        <v>10</v>
      </c>
      <c r="E13" s="104" t="str">
        <f>IF(講師謝金入力!E13="","",講師謝金入力!E13)</f>
        <v/>
      </c>
      <c r="F13" s="105" t="str">
        <f>IF(講師謝金入力!F13="","",講師謝金入力!F13)</f>
        <v/>
      </c>
      <c r="G13" s="105" t="str">
        <f>IF(講師謝金入力!G13="","",講師謝金入力!G13)</f>
        <v/>
      </c>
      <c r="H13" s="105" t="str">
        <f>IF(講師謝金入力!H13="","",講師謝金入力!H13)</f>
        <v/>
      </c>
      <c r="I13" s="4"/>
      <c r="J13" s="4"/>
      <c r="K13" s="4"/>
      <c r="L13" s="36"/>
      <c r="M13" s="75" t="str">
        <f t="shared" si="3"/>
        <v/>
      </c>
      <c r="N13" s="36"/>
      <c r="O13" s="78" t="str">
        <f t="shared" si="4"/>
        <v/>
      </c>
      <c r="P13" s="78" t="str">
        <f t="shared" si="5"/>
        <v/>
      </c>
      <c r="Q13" s="79" t="str">
        <f t="shared" si="6"/>
        <v/>
      </c>
      <c r="R13" s="9"/>
      <c r="S13" s="9" t="s">
        <v>26</v>
      </c>
      <c r="T13" s="9"/>
      <c r="U13" s="9" t="s">
        <v>27</v>
      </c>
      <c r="V13" s="92">
        <f t="shared" si="1"/>
        <v>-1</v>
      </c>
      <c r="W13" s="93" t="s">
        <v>35</v>
      </c>
      <c r="X13" s="93">
        <f t="shared" si="2"/>
        <v>23</v>
      </c>
      <c r="Y13" s="94" t="s">
        <v>36</v>
      </c>
      <c r="Z13" s="95">
        <f t="shared" si="0"/>
        <v>0</v>
      </c>
      <c r="AA13" s="93" t="s">
        <v>26</v>
      </c>
      <c r="AB13" s="93">
        <v>10</v>
      </c>
      <c r="AC13" s="96" t="s">
        <v>27</v>
      </c>
    </row>
    <row r="14" spans="1:29" ht="24" customHeight="1">
      <c r="A14" s="2" t="s">
        <v>57</v>
      </c>
      <c r="D14" s="45">
        <v>11</v>
      </c>
      <c r="E14" s="104" t="str">
        <f>IF(講師謝金入力!E14="","",講師謝金入力!E14)</f>
        <v/>
      </c>
      <c r="F14" s="105" t="str">
        <f>IF(講師謝金入力!F14="","",講師謝金入力!F14)</f>
        <v/>
      </c>
      <c r="G14" s="105" t="str">
        <f>IF(講師謝金入力!G14="","",講師謝金入力!G14)</f>
        <v/>
      </c>
      <c r="H14" s="105" t="str">
        <f>IF(講師謝金入力!H14="","",講師謝金入力!H14)</f>
        <v/>
      </c>
      <c r="I14" s="4"/>
      <c r="J14" s="4"/>
      <c r="K14" s="4"/>
      <c r="L14" s="36"/>
      <c r="M14" s="75" t="str">
        <f t="shared" si="3"/>
        <v/>
      </c>
      <c r="N14" s="36"/>
      <c r="O14" s="78" t="str">
        <f t="shared" si="4"/>
        <v/>
      </c>
      <c r="P14" s="78" t="str">
        <f t="shared" si="5"/>
        <v/>
      </c>
      <c r="Q14" s="79" t="str">
        <f t="shared" si="6"/>
        <v/>
      </c>
      <c r="R14" s="9"/>
      <c r="S14" s="9" t="s">
        <v>26</v>
      </c>
      <c r="T14" s="9"/>
      <c r="U14" s="9" t="s">
        <v>27</v>
      </c>
      <c r="V14" s="92">
        <f t="shared" si="1"/>
        <v>-1</v>
      </c>
      <c r="W14" s="93" t="s">
        <v>35</v>
      </c>
      <c r="X14" s="93">
        <f t="shared" si="2"/>
        <v>23</v>
      </c>
      <c r="Y14" s="94" t="s">
        <v>36</v>
      </c>
      <c r="Z14" s="95">
        <f t="shared" si="0"/>
        <v>0</v>
      </c>
      <c r="AA14" s="93" t="s">
        <v>26</v>
      </c>
      <c r="AB14" s="93">
        <v>10</v>
      </c>
      <c r="AC14" s="96" t="s">
        <v>27</v>
      </c>
    </row>
    <row r="15" spans="1:29" ht="24" customHeight="1">
      <c r="D15" s="45">
        <v>12</v>
      </c>
      <c r="E15" s="104" t="str">
        <f>IF(講師謝金入力!E15="","",講師謝金入力!E15)</f>
        <v/>
      </c>
      <c r="F15" s="105" t="str">
        <f>IF(講師謝金入力!F15="","",講師謝金入力!F15)</f>
        <v/>
      </c>
      <c r="G15" s="105" t="str">
        <f>IF(講師謝金入力!G15="","",講師謝金入力!G15)</f>
        <v/>
      </c>
      <c r="H15" s="105" t="str">
        <f>IF(講師謝金入力!H15="","",講師謝金入力!H15)</f>
        <v/>
      </c>
      <c r="I15" s="4"/>
      <c r="J15" s="4"/>
      <c r="K15" s="4"/>
      <c r="L15" s="36"/>
      <c r="M15" s="75" t="str">
        <f t="shared" si="3"/>
        <v/>
      </c>
      <c r="N15" s="36"/>
      <c r="O15" s="78" t="str">
        <f t="shared" si="4"/>
        <v/>
      </c>
      <c r="P15" s="78" t="str">
        <f t="shared" si="5"/>
        <v/>
      </c>
      <c r="Q15" s="79" t="str">
        <f t="shared" si="6"/>
        <v/>
      </c>
      <c r="R15" s="9"/>
      <c r="S15" s="9" t="s">
        <v>26</v>
      </c>
      <c r="T15" s="9"/>
      <c r="U15" s="9" t="s">
        <v>27</v>
      </c>
      <c r="V15" s="92">
        <f t="shared" si="1"/>
        <v>-1</v>
      </c>
      <c r="W15" s="93" t="s">
        <v>35</v>
      </c>
      <c r="X15" s="93">
        <f t="shared" si="2"/>
        <v>23</v>
      </c>
      <c r="Y15" s="94" t="s">
        <v>36</v>
      </c>
      <c r="Z15" s="95">
        <f t="shared" si="0"/>
        <v>0</v>
      </c>
      <c r="AA15" s="93" t="s">
        <v>26</v>
      </c>
      <c r="AB15" s="93">
        <v>10</v>
      </c>
      <c r="AC15" s="96" t="s">
        <v>27</v>
      </c>
    </row>
    <row r="16" spans="1:29" ht="24" customHeight="1">
      <c r="D16" s="45">
        <v>13</v>
      </c>
      <c r="E16" s="104" t="str">
        <f>IF(講師謝金入力!E16="","",講師謝金入力!E16)</f>
        <v/>
      </c>
      <c r="F16" s="105" t="str">
        <f>IF(講師謝金入力!F16="","",講師謝金入力!F16)</f>
        <v/>
      </c>
      <c r="G16" s="105" t="str">
        <f>IF(講師謝金入力!G16="","",講師謝金入力!G16)</f>
        <v/>
      </c>
      <c r="H16" s="105" t="str">
        <f>IF(講師謝金入力!H16="","",講師謝金入力!H16)</f>
        <v/>
      </c>
      <c r="I16" s="4"/>
      <c r="J16" s="4"/>
      <c r="K16" s="4"/>
      <c r="L16" s="36"/>
      <c r="M16" s="75" t="str">
        <f t="shared" si="3"/>
        <v/>
      </c>
      <c r="N16" s="36"/>
      <c r="O16" s="78" t="str">
        <f t="shared" si="4"/>
        <v/>
      </c>
      <c r="P16" s="78" t="str">
        <f t="shared" si="5"/>
        <v/>
      </c>
      <c r="Q16" s="79" t="str">
        <f t="shared" si="6"/>
        <v/>
      </c>
      <c r="R16" s="9"/>
      <c r="S16" s="9" t="s">
        <v>26</v>
      </c>
      <c r="T16" s="9"/>
      <c r="U16" s="9" t="s">
        <v>27</v>
      </c>
      <c r="V16" s="92">
        <f t="shared" si="1"/>
        <v>-1</v>
      </c>
      <c r="W16" s="93" t="s">
        <v>35</v>
      </c>
      <c r="X16" s="93">
        <f t="shared" si="2"/>
        <v>23</v>
      </c>
      <c r="Y16" s="94" t="s">
        <v>36</v>
      </c>
      <c r="Z16" s="95">
        <f t="shared" si="0"/>
        <v>0</v>
      </c>
      <c r="AA16" s="93" t="s">
        <v>26</v>
      </c>
      <c r="AB16" s="93">
        <v>10</v>
      </c>
      <c r="AC16" s="96" t="s">
        <v>27</v>
      </c>
    </row>
    <row r="17" spans="4:29" ht="24" customHeight="1">
      <c r="D17" s="45">
        <v>14</v>
      </c>
      <c r="E17" s="104" t="str">
        <f>IF(講師謝金入力!E17="","",講師謝金入力!E17)</f>
        <v/>
      </c>
      <c r="F17" s="105" t="str">
        <f>IF(講師謝金入力!F17="","",講師謝金入力!F17)</f>
        <v/>
      </c>
      <c r="G17" s="105" t="str">
        <f>IF(講師謝金入力!G17="","",講師謝金入力!G17)</f>
        <v/>
      </c>
      <c r="H17" s="105" t="str">
        <f>IF(講師謝金入力!H17="","",講師謝金入力!H17)</f>
        <v/>
      </c>
      <c r="I17" s="4"/>
      <c r="J17" s="4"/>
      <c r="K17" s="4"/>
      <c r="L17" s="36"/>
      <c r="M17" s="75" t="str">
        <f t="shared" si="3"/>
        <v/>
      </c>
      <c r="N17" s="36"/>
      <c r="O17" s="78" t="str">
        <f t="shared" si="4"/>
        <v/>
      </c>
      <c r="P17" s="78" t="str">
        <f t="shared" si="5"/>
        <v/>
      </c>
      <c r="Q17" s="79" t="str">
        <f t="shared" si="6"/>
        <v/>
      </c>
      <c r="R17" s="9"/>
      <c r="S17" s="9" t="s">
        <v>26</v>
      </c>
      <c r="T17" s="9"/>
      <c r="U17" s="9" t="s">
        <v>27</v>
      </c>
      <c r="V17" s="92">
        <f t="shared" si="1"/>
        <v>-1</v>
      </c>
      <c r="W17" s="93" t="s">
        <v>35</v>
      </c>
      <c r="X17" s="93">
        <f t="shared" si="2"/>
        <v>23</v>
      </c>
      <c r="Y17" s="94" t="s">
        <v>36</v>
      </c>
      <c r="Z17" s="95">
        <f t="shared" si="0"/>
        <v>0</v>
      </c>
      <c r="AA17" s="93" t="s">
        <v>26</v>
      </c>
      <c r="AB17" s="93">
        <v>10</v>
      </c>
      <c r="AC17" s="96" t="s">
        <v>27</v>
      </c>
    </row>
    <row r="18" spans="4:29" ht="24" customHeight="1">
      <c r="D18" s="45">
        <v>15</v>
      </c>
      <c r="E18" s="104" t="str">
        <f>IF(講師謝金入力!E18="","",講師謝金入力!E18)</f>
        <v/>
      </c>
      <c r="F18" s="105" t="str">
        <f>IF(講師謝金入力!F18="","",講師謝金入力!F18)</f>
        <v/>
      </c>
      <c r="G18" s="105" t="str">
        <f>IF(講師謝金入力!G18="","",講師謝金入力!G18)</f>
        <v/>
      </c>
      <c r="H18" s="105" t="str">
        <f>IF(講師謝金入力!H18="","",講師謝金入力!H18)</f>
        <v/>
      </c>
      <c r="I18" s="4"/>
      <c r="J18" s="4"/>
      <c r="K18" s="4"/>
      <c r="L18" s="36"/>
      <c r="M18" s="75" t="str">
        <f t="shared" si="3"/>
        <v/>
      </c>
      <c r="N18" s="36"/>
      <c r="O18" s="78" t="str">
        <f t="shared" si="4"/>
        <v/>
      </c>
      <c r="P18" s="78" t="str">
        <f t="shared" si="5"/>
        <v/>
      </c>
      <c r="Q18" s="79" t="str">
        <f t="shared" si="6"/>
        <v/>
      </c>
      <c r="R18" s="9"/>
      <c r="S18" s="9" t="s">
        <v>26</v>
      </c>
      <c r="T18" s="9"/>
      <c r="U18" s="9" t="s">
        <v>27</v>
      </c>
      <c r="V18" s="92">
        <f t="shared" si="1"/>
        <v>-1</v>
      </c>
      <c r="W18" s="93" t="s">
        <v>35</v>
      </c>
      <c r="X18" s="93">
        <f t="shared" si="2"/>
        <v>23</v>
      </c>
      <c r="Y18" s="94" t="s">
        <v>36</v>
      </c>
      <c r="Z18" s="95">
        <f t="shared" si="0"/>
        <v>0</v>
      </c>
      <c r="AA18" s="93" t="s">
        <v>26</v>
      </c>
      <c r="AB18" s="93">
        <v>10</v>
      </c>
      <c r="AC18" s="96" t="s">
        <v>27</v>
      </c>
    </row>
    <row r="19" spans="4:29" ht="24" customHeight="1">
      <c r="D19" s="45">
        <v>16</v>
      </c>
      <c r="E19" s="104" t="str">
        <f>IF(講師謝金入力!E19="","",講師謝金入力!E19)</f>
        <v/>
      </c>
      <c r="F19" s="105" t="str">
        <f>IF(講師謝金入力!F19="","",講師謝金入力!F19)</f>
        <v/>
      </c>
      <c r="G19" s="105" t="str">
        <f>IF(講師謝金入力!G19="","",講師謝金入力!G19)</f>
        <v/>
      </c>
      <c r="H19" s="105" t="str">
        <f>IF(講師謝金入力!H19="","",講師謝金入力!H19)</f>
        <v/>
      </c>
      <c r="I19" s="4"/>
      <c r="J19" s="4"/>
      <c r="K19" s="4"/>
      <c r="L19" s="36"/>
      <c r="M19" s="75" t="str">
        <f t="shared" si="3"/>
        <v/>
      </c>
      <c r="N19" s="36"/>
      <c r="O19" s="78" t="str">
        <f t="shared" si="4"/>
        <v/>
      </c>
      <c r="P19" s="78" t="str">
        <f t="shared" si="5"/>
        <v/>
      </c>
      <c r="Q19" s="79" t="str">
        <f t="shared" si="6"/>
        <v/>
      </c>
      <c r="R19" s="9"/>
      <c r="S19" s="9" t="s">
        <v>26</v>
      </c>
      <c r="T19" s="9"/>
      <c r="U19" s="9" t="s">
        <v>27</v>
      </c>
      <c r="V19" s="92">
        <f t="shared" si="1"/>
        <v>-1</v>
      </c>
      <c r="W19" s="93" t="s">
        <v>35</v>
      </c>
      <c r="X19" s="93">
        <f t="shared" si="2"/>
        <v>23</v>
      </c>
      <c r="Y19" s="94" t="s">
        <v>36</v>
      </c>
      <c r="Z19" s="95">
        <f t="shared" si="0"/>
        <v>0</v>
      </c>
      <c r="AA19" s="93" t="s">
        <v>26</v>
      </c>
      <c r="AB19" s="93">
        <v>10</v>
      </c>
      <c r="AC19" s="96" t="s">
        <v>27</v>
      </c>
    </row>
    <row r="20" spans="4:29" ht="24" customHeight="1">
      <c r="D20" s="45">
        <v>17</v>
      </c>
      <c r="E20" s="104" t="str">
        <f>IF(講師謝金入力!E20="","",講師謝金入力!E20)</f>
        <v/>
      </c>
      <c r="F20" s="105" t="str">
        <f>IF(講師謝金入力!F20="","",講師謝金入力!F20)</f>
        <v/>
      </c>
      <c r="G20" s="105" t="str">
        <f>IF(講師謝金入力!G20="","",講師謝金入力!G20)</f>
        <v/>
      </c>
      <c r="H20" s="105" t="str">
        <f>IF(講師謝金入力!H20="","",講師謝金入力!H20)</f>
        <v/>
      </c>
      <c r="I20" s="4"/>
      <c r="J20" s="4"/>
      <c r="K20" s="4"/>
      <c r="L20" s="36"/>
      <c r="M20" s="75" t="str">
        <f t="shared" si="3"/>
        <v/>
      </c>
      <c r="N20" s="36"/>
      <c r="O20" s="78" t="str">
        <f t="shared" si="4"/>
        <v/>
      </c>
      <c r="P20" s="78" t="str">
        <f t="shared" si="5"/>
        <v/>
      </c>
      <c r="Q20" s="79" t="str">
        <f t="shared" si="6"/>
        <v/>
      </c>
      <c r="R20" s="9"/>
      <c r="S20" s="9" t="s">
        <v>26</v>
      </c>
      <c r="T20" s="9"/>
      <c r="U20" s="9" t="s">
        <v>27</v>
      </c>
      <c r="V20" s="92">
        <f t="shared" si="1"/>
        <v>-1</v>
      </c>
      <c r="W20" s="93" t="s">
        <v>35</v>
      </c>
      <c r="X20" s="93">
        <f t="shared" si="2"/>
        <v>23</v>
      </c>
      <c r="Y20" s="94" t="s">
        <v>36</v>
      </c>
      <c r="Z20" s="95">
        <f t="shared" si="0"/>
        <v>0</v>
      </c>
      <c r="AA20" s="93" t="s">
        <v>26</v>
      </c>
      <c r="AB20" s="93">
        <v>10</v>
      </c>
      <c r="AC20" s="96" t="s">
        <v>27</v>
      </c>
    </row>
    <row r="21" spans="4:29" ht="24" customHeight="1">
      <c r="D21" s="45">
        <v>18</v>
      </c>
      <c r="E21" s="104" t="str">
        <f>IF(講師謝金入力!E21="","",講師謝金入力!E21)</f>
        <v/>
      </c>
      <c r="F21" s="105" t="str">
        <f>IF(講師謝金入力!F21="","",講師謝金入力!F21)</f>
        <v/>
      </c>
      <c r="G21" s="105" t="str">
        <f>IF(講師謝金入力!G21="","",講師謝金入力!G21)</f>
        <v/>
      </c>
      <c r="H21" s="105" t="str">
        <f>IF(講師謝金入力!H21="","",講師謝金入力!H21)</f>
        <v/>
      </c>
      <c r="I21" s="4"/>
      <c r="J21" s="4"/>
      <c r="K21" s="4"/>
      <c r="L21" s="36"/>
      <c r="M21" s="75" t="str">
        <f t="shared" si="3"/>
        <v/>
      </c>
      <c r="N21" s="36"/>
      <c r="O21" s="78" t="str">
        <f t="shared" si="4"/>
        <v/>
      </c>
      <c r="P21" s="78" t="str">
        <f t="shared" si="5"/>
        <v/>
      </c>
      <c r="Q21" s="79" t="str">
        <f t="shared" si="6"/>
        <v/>
      </c>
      <c r="R21" s="9"/>
      <c r="S21" s="9" t="s">
        <v>26</v>
      </c>
      <c r="T21" s="9"/>
      <c r="U21" s="9" t="s">
        <v>27</v>
      </c>
      <c r="V21" s="92">
        <f t="shared" si="1"/>
        <v>-1</v>
      </c>
      <c r="W21" s="93" t="s">
        <v>35</v>
      </c>
      <c r="X21" s="93">
        <f t="shared" si="2"/>
        <v>23</v>
      </c>
      <c r="Y21" s="94" t="s">
        <v>36</v>
      </c>
      <c r="Z21" s="95">
        <f t="shared" si="0"/>
        <v>0</v>
      </c>
      <c r="AA21" s="93" t="s">
        <v>26</v>
      </c>
      <c r="AB21" s="93">
        <v>10</v>
      </c>
      <c r="AC21" s="96" t="s">
        <v>27</v>
      </c>
    </row>
    <row r="22" spans="4:29" ht="24" customHeight="1">
      <c r="D22" s="45">
        <v>19</v>
      </c>
      <c r="E22" s="104" t="str">
        <f>IF(講師謝金入力!E22="","",講師謝金入力!E22)</f>
        <v/>
      </c>
      <c r="F22" s="105" t="str">
        <f>IF(講師謝金入力!F22="","",講師謝金入力!F22)</f>
        <v/>
      </c>
      <c r="G22" s="105" t="str">
        <f>IF(講師謝金入力!G22="","",講師謝金入力!G22)</f>
        <v/>
      </c>
      <c r="H22" s="105" t="str">
        <f>IF(講師謝金入力!H22="","",講師謝金入力!H22)</f>
        <v/>
      </c>
      <c r="I22" s="4"/>
      <c r="J22" s="4"/>
      <c r="K22" s="4"/>
      <c r="L22" s="36"/>
      <c r="M22" s="75" t="str">
        <f t="shared" si="3"/>
        <v/>
      </c>
      <c r="N22" s="36"/>
      <c r="O22" s="78" t="str">
        <f t="shared" si="4"/>
        <v/>
      </c>
      <c r="P22" s="78" t="str">
        <f t="shared" si="5"/>
        <v/>
      </c>
      <c r="Q22" s="79" t="str">
        <f t="shared" si="6"/>
        <v/>
      </c>
      <c r="R22" s="9"/>
      <c r="S22" s="9" t="s">
        <v>26</v>
      </c>
      <c r="T22" s="9"/>
      <c r="U22" s="9" t="s">
        <v>27</v>
      </c>
      <c r="V22" s="92">
        <f t="shared" si="1"/>
        <v>-1</v>
      </c>
      <c r="W22" s="93" t="s">
        <v>35</v>
      </c>
      <c r="X22" s="93">
        <f t="shared" si="2"/>
        <v>23</v>
      </c>
      <c r="Y22" s="94" t="s">
        <v>36</v>
      </c>
      <c r="Z22" s="95">
        <f t="shared" si="0"/>
        <v>0</v>
      </c>
      <c r="AA22" s="93" t="s">
        <v>26</v>
      </c>
      <c r="AB22" s="93">
        <v>10</v>
      </c>
      <c r="AC22" s="96" t="s">
        <v>27</v>
      </c>
    </row>
    <row r="23" spans="4:29" ht="24" customHeight="1">
      <c r="D23" s="45">
        <v>20</v>
      </c>
      <c r="E23" s="104" t="str">
        <f>IF(講師謝金入力!E23="","",講師謝金入力!E23)</f>
        <v/>
      </c>
      <c r="F23" s="105" t="str">
        <f>IF(講師謝金入力!F23="","",講師謝金入力!F23)</f>
        <v/>
      </c>
      <c r="G23" s="105" t="str">
        <f>IF(講師謝金入力!G23="","",講師謝金入力!G23)</f>
        <v/>
      </c>
      <c r="H23" s="105" t="str">
        <f>IF(講師謝金入力!H23="","",講師謝金入力!H23)</f>
        <v/>
      </c>
      <c r="I23" s="4"/>
      <c r="J23" s="4"/>
      <c r="K23" s="4"/>
      <c r="L23" s="36"/>
      <c r="M23" s="75" t="str">
        <f t="shared" si="3"/>
        <v/>
      </c>
      <c r="N23" s="36"/>
      <c r="O23" s="78" t="str">
        <f t="shared" si="4"/>
        <v/>
      </c>
      <c r="P23" s="78" t="str">
        <f t="shared" si="5"/>
        <v/>
      </c>
      <c r="Q23" s="79" t="str">
        <f t="shared" si="6"/>
        <v/>
      </c>
      <c r="R23" s="9"/>
      <c r="S23" s="9" t="s">
        <v>26</v>
      </c>
      <c r="T23" s="9"/>
      <c r="U23" s="9" t="s">
        <v>27</v>
      </c>
      <c r="V23" s="92">
        <f t="shared" si="1"/>
        <v>-1</v>
      </c>
      <c r="W23" s="93" t="s">
        <v>35</v>
      </c>
      <c r="X23" s="93">
        <f t="shared" si="2"/>
        <v>23</v>
      </c>
      <c r="Y23" s="94" t="s">
        <v>36</v>
      </c>
      <c r="Z23" s="95">
        <f t="shared" si="0"/>
        <v>0</v>
      </c>
      <c r="AA23" s="93" t="s">
        <v>26</v>
      </c>
      <c r="AB23" s="93">
        <v>10</v>
      </c>
      <c r="AC23" s="96" t="s">
        <v>27</v>
      </c>
    </row>
    <row r="24" spans="4:29" ht="24" customHeight="1">
      <c r="D24" s="45">
        <v>21</v>
      </c>
      <c r="E24" s="104" t="str">
        <f>IF(講師謝金入力!E24="","",講師謝金入力!E24)</f>
        <v/>
      </c>
      <c r="F24" s="105" t="str">
        <f>IF(講師謝金入力!F24="","",講師謝金入力!F24)</f>
        <v/>
      </c>
      <c r="G24" s="105" t="str">
        <f>IF(講師謝金入力!G24="","",講師謝金入力!G24)</f>
        <v/>
      </c>
      <c r="H24" s="105" t="str">
        <f>IF(講師謝金入力!H24="","",講師謝金入力!H24)</f>
        <v/>
      </c>
      <c r="I24" s="4"/>
      <c r="J24" s="4"/>
      <c r="K24" s="4"/>
      <c r="L24" s="36"/>
      <c r="M24" s="75" t="str">
        <f t="shared" si="3"/>
        <v/>
      </c>
      <c r="N24" s="36"/>
      <c r="O24" s="78" t="str">
        <f t="shared" si="4"/>
        <v/>
      </c>
      <c r="P24" s="78" t="str">
        <f t="shared" si="5"/>
        <v/>
      </c>
      <c r="Q24" s="79" t="str">
        <f t="shared" si="6"/>
        <v/>
      </c>
      <c r="R24" s="9"/>
      <c r="S24" s="9" t="s">
        <v>26</v>
      </c>
      <c r="T24" s="9"/>
      <c r="U24" s="9" t="s">
        <v>27</v>
      </c>
      <c r="V24" s="92">
        <f t="shared" si="1"/>
        <v>-1</v>
      </c>
      <c r="W24" s="93" t="s">
        <v>35</v>
      </c>
      <c r="X24" s="93">
        <f t="shared" si="2"/>
        <v>23</v>
      </c>
      <c r="Y24" s="94" t="s">
        <v>36</v>
      </c>
      <c r="Z24" s="95">
        <f t="shared" si="0"/>
        <v>0</v>
      </c>
      <c r="AA24" s="93" t="s">
        <v>26</v>
      </c>
      <c r="AB24" s="93">
        <v>10</v>
      </c>
      <c r="AC24" s="96" t="s">
        <v>27</v>
      </c>
    </row>
    <row r="25" spans="4:29" ht="24" customHeight="1">
      <c r="D25" s="45">
        <v>22</v>
      </c>
      <c r="E25" s="104" t="str">
        <f>IF(講師謝金入力!E25="","",講師謝金入力!E25)</f>
        <v/>
      </c>
      <c r="F25" s="105" t="str">
        <f>IF(講師謝金入力!F25="","",講師謝金入力!F25)</f>
        <v/>
      </c>
      <c r="G25" s="105" t="str">
        <f>IF(講師謝金入力!G25="","",講師謝金入力!G25)</f>
        <v/>
      </c>
      <c r="H25" s="105" t="str">
        <f>IF(講師謝金入力!H25="","",講師謝金入力!H25)</f>
        <v/>
      </c>
      <c r="I25" s="4"/>
      <c r="J25" s="4"/>
      <c r="K25" s="4"/>
      <c r="L25" s="36"/>
      <c r="M25" s="75" t="str">
        <f t="shared" si="3"/>
        <v/>
      </c>
      <c r="N25" s="36"/>
      <c r="O25" s="78" t="str">
        <f t="shared" si="4"/>
        <v/>
      </c>
      <c r="P25" s="78" t="str">
        <f t="shared" si="5"/>
        <v/>
      </c>
      <c r="Q25" s="79" t="str">
        <f t="shared" si="6"/>
        <v/>
      </c>
      <c r="R25" s="9"/>
      <c r="S25" s="9" t="s">
        <v>26</v>
      </c>
      <c r="T25" s="9"/>
      <c r="U25" s="9" t="s">
        <v>27</v>
      </c>
      <c r="V25" s="92">
        <f t="shared" si="1"/>
        <v>-1</v>
      </c>
      <c r="W25" s="93" t="s">
        <v>35</v>
      </c>
      <c r="X25" s="93">
        <f t="shared" si="2"/>
        <v>23</v>
      </c>
      <c r="Y25" s="94" t="s">
        <v>36</v>
      </c>
      <c r="Z25" s="95">
        <f t="shared" si="0"/>
        <v>0</v>
      </c>
      <c r="AA25" s="93" t="s">
        <v>26</v>
      </c>
      <c r="AB25" s="93">
        <v>10</v>
      </c>
      <c r="AC25" s="96" t="s">
        <v>27</v>
      </c>
    </row>
    <row r="26" spans="4:29" ht="24" customHeight="1">
      <c r="D26" s="45">
        <v>23</v>
      </c>
      <c r="E26" s="104" t="str">
        <f>IF(講師謝金入力!E26="","",講師謝金入力!E26)</f>
        <v/>
      </c>
      <c r="F26" s="105" t="str">
        <f>IF(講師謝金入力!F26="","",講師謝金入力!F26)</f>
        <v/>
      </c>
      <c r="G26" s="105" t="str">
        <f>IF(講師謝金入力!G26="","",講師謝金入力!G26)</f>
        <v/>
      </c>
      <c r="H26" s="105" t="str">
        <f>IF(講師謝金入力!H26="","",講師謝金入力!H26)</f>
        <v/>
      </c>
      <c r="I26" s="4"/>
      <c r="J26" s="4"/>
      <c r="K26" s="4"/>
      <c r="L26" s="36"/>
      <c r="M26" s="75" t="str">
        <f t="shared" si="3"/>
        <v/>
      </c>
      <c r="N26" s="36"/>
      <c r="O26" s="78" t="str">
        <f t="shared" si="4"/>
        <v/>
      </c>
      <c r="P26" s="78" t="str">
        <f t="shared" si="5"/>
        <v/>
      </c>
      <c r="Q26" s="79" t="str">
        <f t="shared" si="6"/>
        <v/>
      </c>
      <c r="R26" s="9"/>
      <c r="S26" s="9" t="s">
        <v>26</v>
      </c>
      <c r="T26" s="9"/>
      <c r="U26" s="9" t="s">
        <v>27</v>
      </c>
      <c r="V26" s="92">
        <f t="shared" si="1"/>
        <v>-1</v>
      </c>
      <c r="W26" s="93" t="s">
        <v>35</v>
      </c>
      <c r="X26" s="93">
        <f t="shared" si="2"/>
        <v>23</v>
      </c>
      <c r="Y26" s="94" t="s">
        <v>36</v>
      </c>
      <c r="Z26" s="95">
        <f t="shared" si="0"/>
        <v>0</v>
      </c>
      <c r="AA26" s="93" t="s">
        <v>26</v>
      </c>
      <c r="AB26" s="93">
        <v>10</v>
      </c>
      <c r="AC26" s="96" t="s">
        <v>27</v>
      </c>
    </row>
    <row r="27" spans="4:29" ht="24" customHeight="1">
      <c r="D27" s="45">
        <v>24</v>
      </c>
      <c r="E27" s="104" t="str">
        <f>IF(講師謝金入力!E27="","",講師謝金入力!E27)</f>
        <v/>
      </c>
      <c r="F27" s="105" t="str">
        <f>IF(講師謝金入力!F27="","",講師謝金入力!F27)</f>
        <v/>
      </c>
      <c r="G27" s="105" t="str">
        <f>IF(講師謝金入力!G27="","",講師謝金入力!G27)</f>
        <v/>
      </c>
      <c r="H27" s="105" t="str">
        <f>IF(講師謝金入力!H27="","",講師謝金入力!H27)</f>
        <v/>
      </c>
      <c r="I27" s="4"/>
      <c r="J27" s="4"/>
      <c r="K27" s="4"/>
      <c r="L27" s="36"/>
      <c r="M27" s="75" t="str">
        <f t="shared" si="3"/>
        <v/>
      </c>
      <c r="N27" s="36"/>
      <c r="O27" s="78" t="str">
        <f t="shared" si="4"/>
        <v/>
      </c>
      <c r="P27" s="78" t="str">
        <f t="shared" si="5"/>
        <v/>
      </c>
      <c r="Q27" s="79" t="str">
        <f t="shared" si="6"/>
        <v/>
      </c>
      <c r="R27" s="9"/>
      <c r="S27" s="9" t="s">
        <v>26</v>
      </c>
      <c r="T27" s="9"/>
      <c r="U27" s="9" t="s">
        <v>27</v>
      </c>
      <c r="V27" s="92">
        <f t="shared" si="1"/>
        <v>-1</v>
      </c>
      <c r="W27" s="93" t="s">
        <v>35</v>
      </c>
      <c r="X27" s="93">
        <f t="shared" si="2"/>
        <v>23</v>
      </c>
      <c r="Y27" s="94" t="s">
        <v>36</v>
      </c>
      <c r="Z27" s="95">
        <f t="shared" si="0"/>
        <v>0</v>
      </c>
      <c r="AA27" s="93" t="s">
        <v>26</v>
      </c>
      <c r="AB27" s="93">
        <v>10</v>
      </c>
      <c r="AC27" s="96" t="s">
        <v>27</v>
      </c>
    </row>
    <row r="28" spans="4:29" ht="24" customHeight="1">
      <c r="D28" s="45">
        <v>25</v>
      </c>
      <c r="E28" s="104" t="str">
        <f>IF(講師謝金入力!E28="","",講師謝金入力!E28)</f>
        <v/>
      </c>
      <c r="F28" s="105" t="str">
        <f>IF(講師謝金入力!F28="","",講師謝金入力!F28)</f>
        <v/>
      </c>
      <c r="G28" s="105" t="str">
        <f>IF(講師謝金入力!G28="","",講師謝金入力!G28)</f>
        <v/>
      </c>
      <c r="H28" s="105" t="str">
        <f>IF(講師謝金入力!H28="","",講師謝金入力!H28)</f>
        <v/>
      </c>
      <c r="I28" s="4"/>
      <c r="J28" s="4"/>
      <c r="K28" s="4"/>
      <c r="L28" s="36"/>
      <c r="M28" s="75" t="str">
        <f t="shared" si="3"/>
        <v/>
      </c>
      <c r="N28" s="36"/>
      <c r="O28" s="78" t="str">
        <f t="shared" si="4"/>
        <v/>
      </c>
      <c r="P28" s="78" t="str">
        <f t="shared" si="5"/>
        <v/>
      </c>
      <c r="Q28" s="79" t="str">
        <f t="shared" si="6"/>
        <v/>
      </c>
      <c r="R28" s="9"/>
      <c r="S28" s="9" t="s">
        <v>26</v>
      </c>
      <c r="T28" s="9"/>
      <c r="U28" s="9" t="s">
        <v>27</v>
      </c>
      <c r="V28" s="92">
        <f t="shared" si="1"/>
        <v>-1</v>
      </c>
      <c r="W28" s="93" t="s">
        <v>35</v>
      </c>
      <c r="X28" s="93">
        <f t="shared" si="2"/>
        <v>23</v>
      </c>
      <c r="Y28" s="94" t="s">
        <v>36</v>
      </c>
      <c r="Z28" s="95">
        <f t="shared" si="0"/>
        <v>0</v>
      </c>
      <c r="AA28" s="93" t="s">
        <v>26</v>
      </c>
      <c r="AB28" s="93">
        <v>10</v>
      </c>
      <c r="AC28" s="96" t="s">
        <v>27</v>
      </c>
    </row>
    <row r="29" spans="4:29" ht="24" customHeight="1">
      <c r="D29" s="45">
        <v>26</v>
      </c>
      <c r="E29" s="104" t="str">
        <f>IF(講師謝金入力!E29="","",講師謝金入力!E29)</f>
        <v/>
      </c>
      <c r="F29" s="105" t="str">
        <f>IF(講師謝金入力!F29="","",講師謝金入力!F29)</f>
        <v/>
      </c>
      <c r="G29" s="105" t="str">
        <f>IF(講師謝金入力!G29="","",講師謝金入力!G29)</f>
        <v/>
      </c>
      <c r="H29" s="105" t="str">
        <f>IF(講師謝金入力!H29="","",講師謝金入力!H29)</f>
        <v/>
      </c>
      <c r="I29" s="4"/>
      <c r="J29" s="4"/>
      <c r="K29" s="4"/>
      <c r="L29" s="36"/>
      <c r="M29" s="75" t="str">
        <f t="shared" si="3"/>
        <v/>
      </c>
      <c r="N29" s="36"/>
      <c r="O29" s="78" t="str">
        <f t="shared" si="4"/>
        <v/>
      </c>
      <c r="P29" s="78" t="str">
        <f t="shared" si="5"/>
        <v/>
      </c>
      <c r="Q29" s="79" t="str">
        <f t="shared" si="6"/>
        <v/>
      </c>
      <c r="R29" s="9"/>
      <c r="S29" s="9" t="s">
        <v>26</v>
      </c>
      <c r="T29" s="9"/>
      <c r="U29" s="9" t="s">
        <v>27</v>
      </c>
      <c r="V29" s="92">
        <f t="shared" si="1"/>
        <v>-1</v>
      </c>
      <c r="W29" s="93" t="s">
        <v>35</v>
      </c>
      <c r="X29" s="93">
        <f t="shared" si="2"/>
        <v>23</v>
      </c>
      <c r="Y29" s="94" t="s">
        <v>36</v>
      </c>
      <c r="Z29" s="95">
        <f t="shared" si="0"/>
        <v>0</v>
      </c>
      <c r="AA29" s="93" t="s">
        <v>26</v>
      </c>
      <c r="AB29" s="93">
        <v>10</v>
      </c>
      <c r="AC29" s="96" t="s">
        <v>27</v>
      </c>
    </row>
    <row r="30" spans="4:29" ht="24" customHeight="1">
      <c r="D30" s="45">
        <v>27</v>
      </c>
      <c r="E30" s="104" t="str">
        <f>IF(講師謝金入力!E30="","",講師謝金入力!E30)</f>
        <v/>
      </c>
      <c r="F30" s="105" t="str">
        <f>IF(講師謝金入力!F30="","",講師謝金入力!F30)</f>
        <v/>
      </c>
      <c r="G30" s="105" t="str">
        <f>IF(講師謝金入力!G30="","",講師謝金入力!G30)</f>
        <v/>
      </c>
      <c r="H30" s="105" t="str">
        <f>IF(講師謝金入力!H30="","",講師謝金入力!H30)</f>
        <v/>
      </c>
      <c r="I30" s="4"/>
      <c r="J30" s="4"/>
      <c r="K30" s="4"/>
      <c r="L30" s="36"/>
      <c r="M30" s="75" t="str">
        <f t="shared" si="3"/>
        <v/>
      </c>
      <c r="N30" s="36"/>
      <c r="O30" s="78" t="str">
        <f t="shared" si="4"/>
        <v/>
      </c>
      <c r="P30" s="78" t="str">
        <f t="shared" si="5"/>
        <v/>
      </c>
      <c r="Q30" s="79" t="str">
        <f t="shared" si="6"/>
        <v/>
      </c>
      <c r="R30" s="9"/>
      <c r="S30" s="9" t="s">
        <v>26</v>
      </c>
      <c r="T30" s="9"/>
      <c r="U30" s="9" t="s">
        <v>27</v>
      </c>
      <c r="V30" s="92">
        <f t="shared" si="1"/>
        <v>-1</v>
      </c>
      <c r="W30" s="93" t="s">
        <v>35</v>
      </c>
      <c r="X30" s="93">
        <f t="shared" si="2"/>
        <v>23</v>
      </c>
      <c r="Y30" s="94" t="s">
        <v>36</v>
      </c>
      <c r="Z30" s="95">
        <f t="shared" si="0"/>
        <v>0</v>
      </c>
      <c r="AA30" s="93" t="s">
        <v>26</v>
      </c>
      <c r="AB30" s="93">
        <v>10</v>
      </c>
      <c r="AC30" s="96" t="s">
        <v>27</v>
      </c>
    </row>
    <row r="31" spans="4:29" ht="24" customHeight="1">
      <c r="D31" s="45">
        <v>28</v>
      </c>
      <c r="E31" s="104" t="str">
        <f>IF(講師謝金入力!E31="","",講師謝金入力!E31)</f>
        <v/>
      </c>
      <c r="F31" s="105" t="str">
        <f>IF(講師謝金入力!F31="","",講師謝金入力!F31)</f>
        <v/>
      </c>
      <c r="G31" s="105" t="str">
        <f>IF(講師謝金入力!G31="","",講師謝金入力!G31)</f>
        <v/>
      </c>
      <c r="H31" s="105" t="str">
        <f>IF(講師謝金入力!H31="","",講師謝金入力!H31)</f>
        <v/>
      </c>
      <c r="I31" s="4"/>
      <c r="J31" s="4"/>
      <c r="K31" s="4"/>
      <c r="L31" s="36"/>
      <c r="M31" s="75" t="str">
        <f t="shared" si="3"/>
        <v/>
      </c>
      <c r="N31" s="36"/>
      <c r="O31" s="78" t="str">
        <f t="shared" si="4"/>
        <v/>
      </c>
      <c r="P31" s="78" t="str">
        <f t="shared" si="5"/>
        <v/>
      </c>
      <c r="Q31" s="79" t="str">
        <f t="shared" si="6"/>
        <v/>
      </c>
      <c r="R31" s="9"/>
      <c r="S31" s="9" t="s">
        <v>26</v>
      </c>
      <c r="T31" s="9"/>
      <c r="U31" s="9" t="s">
        <v>27</v>
      </c>
      <c r="V31" s="92">
        <f t="shared" si="1"/>
        <v>-1</v>
      </c>
      <c r="W31" s="93" t="s">
        <v>35</v>
      </c>
      <c r="X31" s="93">
        <f t="shared" si="2"/>
        <v>23</v>
      </c>
      <c r="Y31" s="94" t="s">
        <v>36</v>
      </c>
      <c r="Z31" s="95">
        <f t="shared" si="0"/>
        <v>0</v>
      </c>
      <c r="AA31" s="93" t="s">
        <v>26</v>
      </c>
      <c r="AB31" s="93">
        <v>10</v>
      </c>
      <c r="AC31" s="96" t="s">
        <v>27</v>
      </c>
    </row>
    <row r="32" spans="4:29" ht="24" customHeight="1">
      <c r="D32" s="45">
        <v>29</v>
      </c>
      <c r="E32" s="104" t="str">
        <f>IF(講師謝金入力!E32="","",講師謝金入力!E32)</f>
        <v/>
      </c>
      <c r="F32" s="105" t="str">
        <f>IF(講師謝金入力!F32="","",講師謝金入力!F32)</f>
        <v/>
      </c>
      <c r="G32" s="105" t="str">
        <f>IF(講師謝金入力!G32="","",講師謝金入力!G32)</f>
        <v/>
      </c>
      <c r="H32" s="105" t="str">
        <f>IF(講師謝金入力!H32="","",講師謝金入力!H32)</f>
        <v/>
      </c>
      <c r="I32" s="4"/>
      <c r="J32" s="4"/>
      <c r="K32" s="4"/>
      <c r="L32" s="36"/>
      <c r="M32" s="75" t="str">
        <f t="shared" si="3"/>
        <v/>
      </c>
      <c r="N32" s="36"/>
      <c r="O32" s="78" t="str">
        <f t="shared" si="4"/>
        <v/>
      </c>
      <c r="P32" s="78" t="str">
        <f t="shared" si="5"/>
        <v/>
      </c>
      <c r="Q32" s="79" t="str">
        <f t="shared" si="6"/>
        <v/>
      </c>
      <c r="R32" s="9"/>
      <c r="S32" s="9" t="s">
        <v>26</v>
      </c>
      <c r="T32" s="9"/>
      <c r="U32" s="9" t="s">
        <v>27</v>
      </c>
      <c r="V32" s="92">
        <f t="shared" si="1"/>
        <v>-1</v>
      </c>
      <c r="W32" s="93" t="s">
        <v>35</v>
      </c>
      <c r="X32" s="93">
        <f t="shared" si="2"/>
        <v>23</v>
      </c>
      <c r="Y32" s="94" t="s">
        <v>36</v>
      </c>
      <c r="Z32" s="95">
        <f t="shared" si="0"/>
        <v>0</v>
      </c>
      <c r="AA32" s="93" t="s">
        <v>26</v>
      </c>
      <c r="AB32" s="93">
        <v>10</v>
      </c>
      <c r="AC32" s="96" t="s">
        <v>27</v>
      </c>
    </row>
    <row r="33" spans="4:29" ht="24" customHeight="1">
      <c r="D33" s="45">
        <v>30</v>
      </c>
      <c r="E33" s="104" t="str">
        <f>IF(講師謝金入力!E33="","",講師謝金入力!E33)</f>
        <v/>
      </c>
      <c r="F33" s="105" t="str">
        <f>IF(講師謝金入力!F33="","",講師謝金入力!F33)</f>
        <v/>
      </c>
      <c r="G33" s="105" t="str">
        <f>IF(講師謝金入力!G33="","",講師謝金入力!G33)</f>
        <v/>
      </c>
      <c r="H33" s="105" t="str">
        <f>IF(講師謝金入力!H33="","",講師謝金入力!H33)</f>
        <v/>
      </c>
      <c r="I33" s="4"/>
      <c r="J33" s="4"/>
      <c r="K33" s="4"/>
      <c r="L33" s="36"/>
      <c r="M33" s="75" t="str">
        <f t="shared" si="3"/>
        <v/>
      </c>
      <c r="N33" s="36"/>
      <c r="O33" s="78" t="str">
        <f t="shared" si="4"/>
        <v/>
      </c>
      <c r="P33" s="78" t="str">
        <f t="shared" si="5"/>
        <v/>
      </c>
      <c r="Q33" s="79" t="str">
        <f t="shared" si="6"/>
        <v/>
      </c>
      <c r="R33" s="9"/>
      <c r="S33" s="9" t="s">
        <v>26</v>
      </c>
      <c r="T33" s="9"/>
      <c r="U33" s="9" t="s">
        <v>27</v>
      </c>
      <c r="V33" s="92">
        <f t="shared" si="1"/>
        <v>-1</v>
      </c>
      <c r="W33" s="93" t="s">
        <v>35</v>
      </c>
      <c r="X33" s="93">
        <f t="shared" si="2"/>
        <v>23</v>
      </c>
      <c r="Y33" s="94" t="s">
        <v>36</v>
      </c>
      <c r="Z33" s="95">
        <f t="shared" si="0"/>
        <v>0</v>
      </c>
      <c r="AA33" s="93" t="s">
        <v>26</v>
      </c>
      <c r="AB33" s="93">
        <v>10</v>
      </c>
      <c r="AC33" s="96" t="s">
        <v>27</v>
      </c>
    </row>
    <row r="34" spans="4:29" ht="24" customHeight="1">
      <c r="D34" s="45">
        <v>31</v>
      </c>
      <c r="E34" s="104" t="str">
        <f>IF(講師謝金入力!E34="","",講師謝金入力!E34)</f>
        <v/>
      </c>
      <c r="F34" s="105" t="str">
        <f>IF(講師謝金入力!F34="","",講師謝金入力!F34)</f>
        <v/>
      </c>
      <c r="G34" s="105" t="str">
        <f>IF(講師謝金入力!G34="","",講師謝金入力!G34)</f>
        <v/>
      </c>
      <c r="H34" s="105" t="str">
        <f>IF(講師謝金入力!H34="","",講師謝金入力!H34)</f>
        <v/>
      </c>
      <c r="I34" s="4"/>
      <c r="J34" s="4"/>
      <c r="K34" s="4"/>
      <c r="L34" s="36"/>
      <c r="M34" s="75" t="str">
        <f t="shared" si="3"/>
        <v/>
      </c>
      <c r="N34" s="36"/>
      <c r="O34" s="78" t="str">
        <f t="shared" si="4"/>
        <v/>
      </c>
      <c r="P34" s="78" t="str">
        <f t="shared" si="5"/>
        <v/>
      </c>
      <c r="Q34" s="79" t="str">
        <f t="shared" si="6"/>
        <v/>
      </c>
      <c r="R34" s="9"/>
      <c r="S34" s="9" t="s">
        <v>26</v>
      </c>
      <c r="T34" s="9"/>
      <c r="U34" s="9" t="s">
        <v>27</v>
      </c>
      <c r="V34" s="92">
        <f t="shared" si="1"/>
        <v>-1</v>
      </c>
      <c r="W34" s="93" t="s">
        <v>35</v>
      </c>
      <c r="X34" s="93">
        <f t="shared" si="2"/>
        <v>23</v>
      </c>
      <c r="Y34" s="94" t="s">
        <v>36</v>
      </c>
      <c r="Z34" s="95">
        <f t="shared" si="0"/>
        <v>0</v>
      </c>
      <c r="AA34" s="93" t="s">
        <v>26</v>
      </c>
      <c r="AB34" s="93">
        <v>10</v>
      </c>
      <c r="AC34" s="96" t="s">
        <v>27</v>
      </c>
    </row>
    <row r="35" spans="4:29" ht="24" customHeight="1">
      <c r="D35" s="45">
        <v>32</v>
      </c>
      <c r="E35" s="104" t="str">
        <f>IF(講師謝金入力!E35="","",講師謝金入力!E35)</f>
        <v/>
      </c>
      <c r="F35" s="105" t="str">
        <f>IF(講師謝金入力!F35="","",講師謝金入力!F35)</f>
        <v/>
      </c>
      <c r="G35" s="105" t="str">
        <f>IF(講師謝金入力!G35="","",講師謝金入力!G35)</f>
        <v/>
      </c>
      <c r="H35" s="105" t="str">
        <f>IF(講師謝金入力!H35="","",講師謝金入力!H35)</f>
        <v/>
      </c>
      <c r="I35" s="4"/>
      <c r="J35" s="4"/>
      <c r="K35" s="4"/>
      <c r="L35" s="36"/>
      <c r="M35" s="75" t="str">
        <f t="shared" si="3"/>
        <v/>
      </c>
      <c r="N35" s="36"/>
      <c r="O35" s="78" t="str">
        <f t="shared" si="4"/>
        <v/>
      </c>
      <c r="P35" s="78" t="str">
        <f t="shared" si="5"/>
        <v/>
      </c>
      <c r="Q35" s="79" t="str">
        <f t="shared" si="6"/>
        <v/>
      </c>
      <c r="R35" s="9"/>
      <c r="S35" s="9" t="s">
        <v>26</v>
      </c>
      <c r="T35" s="9"/>
      <c r="U35" s="9" t="s">
        <v>27</v>
      </c>
      <c r="V35" s="92">
        <f t="shared" si="1"/>
        <v>-1</v>
      </c>
      <c r="W35" s="93" t="s">
        <v>35</v>
      </c>
      <c r="X35" s="93">
        <f t="shared" si="2"/>
        <v>23</v>
      </c>
      <c r="Y35" s="94" t="s">
        <v>36</v>
      </c>
      <c r="Z35" s="95">
        <f t="shared" si="0"/>
        <v>0</v>
      </c>
      <c r="AA35" s="93" t="s">
        <v>26</v>
      </c>
      <c r="AB35" s="93">
        <v>10</v>
      </c>
      <c r="AC35" s="96" t="s">
        <v>27</v>
      </c>
    </row>
    <row r="36" spans="4:29" ht="24" customHeight="1">
      <c r="D36" s="45">
        <v>33</v>
      </c>
      <c r="E36" s="104" t="str">
        <f>IF(講師謝金入力!E36="","",講師謝金入力!E36)</f>
        <v/>
      </c>
      <c r="F36" s="105" t="str">
        <f>IF(講師謝金入力!F36="","",講師謝金入力!F36)</f>
        <v/>
      </c>
      <c r="G36" s="105" t="str">
        <f>IF(講師謝金入力!G36="","",講師謝金入力!G36)</f>
        <v/>
      </c>
      <c r="H36" s="105" t="str">
        <f>IF(講師謝金入力!H36="","",講師謝金入力!H36)</f>
        <v/>
      </c>
      <c r="I36" s="4"/>
      <c r="J36" s="4"/>
      <c r="K36" s="4"/>
      <c r="L36" s="36"/>
      <c r="M36" s="75" t="str">
        <f t="shared" si="3"/>
        <v/>
      </c>
      <c r="N36" s="36"/>
      <c r="O36" s="78" t="str">
        <f t="shared" si="4"/>
        <v/>
      </c>
      <c r="P36" s="78" t="str">
        <f t="shared" si="5"/>
        <v/>
      </c>
      <c r="Q36" s="79" t="str">
        <f t="shared" si="6"/>
        <v/>
      </c>
      <c r="R36" s="9"/>
      <c r="S36" s="9" t="s">
        <v>26</v>
      </c>
      <c r="T36" s="9"/>
      <c r="U36" s="9" t="s">
        <v>27</v>
      </c>
      <c r="V36" s="92">
        <f t="shared" si="1"/>
        <v>-1</v>
      </c>
      <c r="W36" s="93" t="s">
        <v>35</v>
      </c>
      <c r="X36" s="93">
        <f t="shared" si="2"/>
        <v>23</v>
      </c>
      <c r="Y36" s="94" t="s">
        <v>36</v>
      </c>
      <c r="Z36" s="95">
        <f t="shared" si="0"/>
        <v>0</v>
      </c>
      <c r="AA36" s="93" t="s">
        <v>26</v>
      </c>
      <c r="AB36" s="93">
        <v>10</v>
      </c>
      <c r="AC36" s="96" t="s">
        <v>27</v>
      </c>
    </row>
    <row r="37" spans="4:29" ht="24" customHeight="1">
      <c r="D37" s="45">
        <v>34</v>
      </c>
      <c r="E37" s="104" t="str">
        <f>IF(講師謝金入力!E37="","",講師謝金入力!E37)</f>
        <v/>
      </c>
      <c r="F37" s="105" t="str">
        <f>IF(講師謝金入力!F37="","",講師謝金入力!F37)</f>
        <v/>
      </c>
      <c r="G37" s="105" t="str">
        <f>IF(講師謝金入力!G37="","",講師謝金入力!G37)</f>
        <v/>
      </c>
      <c r="H37" s="105" t="str">
        <f>IF(講師謝金入力!H37="","",講師謝金入力!H37)</f>
        <v/>
      </c>
      <c r="I37" s="4"/>
      <c r="J37" s="4"/>
      <c r="K37" s="4"/>
      <c r="L37" s="36"/>
      <c r="M37" s="75" t="str">
        <f t="shared" si="3"/>
        <v/>
      </c>
      <c r="N37" s="36"/>
      <c r="O37" s="78" t="str">
        <f t="shared" si="4"/>
        <v/>
      </c>
      <c r="P37" s="78" t="str">
        <f t="shared" si="5"/>
        <v/>
      </c>
      <c r="Q37" s="79" t="str">
        <f t="shared" si="6"/>
        <v/>
      </c>
      <c r="R37" s="9"/>
      <c r="S37" s="9" t="s">
        <v>26</v>
      </c>
      <c r="T37" s="9"/>
      <c r="U37" s="9" t="s">
        <v>27</v>
      </c>
      <c r="V37" s="92">
        <f t="shared" si="1"/>
        <v>-1</v>
      </c>
      <c r="W37" s="93" t="s">
        <v>35</v>
      </c>
      <c r="X37" s="93">
        <f t="shared" si="2"/>
        <v>23</v>
      </c>
      <c r="Y37" s="94" t="s">
        <v>36</v>
      </c>
      <c r="Z37" s="95">
        <f t="shared" si="0"/>
        <v>0</v>
      </c>
      <c r="AA37" s="93" t="s">
        <v>26</v>
      </c>
      <c r="AB37" s="93">
        <v>10</v>
      </c>
      <c r="AC37" s="96" t="s">
        <v>27</v>
      </c>
    </row>
    <row r="38" spans="4:29" ht="24" customHeight="1">
      <c r="D38" s="45">
        <v>35</v>
      </c>
      <c r="E38" s="104" t="str">
        <f>IF(講師謝金入力!E38="","",講師謝金入力!E38)</f>
        <v/>
      </c>
      <c r="F38" s="105" t="str">
        <f>IF(講師謝金入力!F38="","",講師謝金入力!F38)</f>
        <v/>
      </c>
      <c r="G38" s="105" t="str">
        <f>IF(講師謝金入力!G38="","",講師謝金入力!G38)</f>
        <v/>
      </c>
      <c r="H38" s="105" t="str">
        <f>IF(講師謝金入力!H38="","",講師謝金入力!H38)</f>
        <v/>
      </c>
      <c r="I38" s="4"/>
      <c r="J38" s="4"/>
      <c r="K38" s="4"/>
      <c r="L38" s="36"/>
      <c r="M38" s="75" t="str">
        <f t="shared" si="3"/>
        <v/>
      </c>
      <c r="N38" s="36"/>
      <c r="O38" s="78" t="str">
        <f t="shared" si="4"/>
        <v/>
      </c>
      <c r="P38" s="78" t="str">
        <f t="shared" si="5"/>
        <v/>
      </c>
      <c r="Q38" s="79" t="str">
        <f t="shared" si="6"/>
        <v/>
      </c>
      <c r="R38" s="9"/>
      <c r="S38" s="9" t="s">
        <v>26</v>
      </c>
      <c r="T38" s="9"/>
      <c r="U38" s="9" t="s">
        <v>27</v>
      </c>
      <c r="V38" s="92">
        <f t="shared" si="1"/>
        <v>-1</v>
      </c>
      <c r="W38" s="93" t="s">
        <v>35</v>
      </c>
      <c r="X38" s="93">
        <f t="shared" si="2"/>
        <v>23</v>
      </c>
      <c r="Y38" s="94" t="s">
        <v>36</v>
      </c>
      <c r="Z38" s="95">
        <f t="shared" si="0"/>
        <v>0</v>
      </c>
      <c r="AA38" s="93" t="s">
        <v>26</v>
      </c>
      <c r="AB38" s="93">
        <v>10</v>
      </c>
      <c r="AC38" s="96" t="s">
        <v>27</v>
      </c>
    </row>
    <row r="39" spans="4:29" ht="24" customHeight="1">
      <c r="D39" s="45">
        <v>36</v>
      </c>
      <c r="E39" s="104" t="str">
        <f>IF(講師謝金入力!E39="","",講師謝金入力!E39)</f>
        <v/>
      </c>
      <c r="F39" s="105" t="str">
        <f>IF(講師謝金入力!F39="","",講師謝金入力!F39)</f>
        <v/>
      </c>
      <c r="G39" s="105" t="str">
        <f>IF(講師謝金入力!G39="","",講師謝金入力!G39)</f>
        <v/>
      </c>
      <c r="H39" s="105" t="str">
        <f>IF(講師謝金入力!H39="","",講師謝金入力!H39)</f>
        <v/>
      </c>
      <c r="I39" s="4"/>
      <c r="J39" s="4"/>
      <c r="K39" s="4"/>
      <c r="L39" s="36"/>
      <c r="M39" s="75" t="str">
        <f t="shared" si="3"/>
        <v/>
      </c>
      <c r="N39" s="36"/>
      <c r="O39" s="78" t="str">
        <f t="shared" si="4"/>
        <v/>
      </c>
      <c r="P39" s="78" t="str">
        <f t="shared" si="5"/>
        <v/>
      </c>
      <c r="Q39" s="79" t="str">
        <f t="shared" si="6"/>
        <v/>
      </c>
      <c r="R39" s="9"/>
      <c r="S39" s="9" t="s">
        <v>26</v>
      </c>
      <c r="T39" s="9"/>
      <c r="U39" s="9" t="s">
        <v>27</v>
      </c>
      <c r="V39" s="92">
        <f t="shared" si="1"/>
        <v>-1</v>
      </c>
      <c r="W39" s="93" t="s">
        <v>35</v>
      </c>
      <c r="X39" s="93">
        <f t="shared" si="2"/>
        <v>23</v>
      </c>
      <c r="Y39" s="94" t="s">
        <v>36</v>
      </c>
      <c r="Z39" s="95">
        <f t="shared" si="0"/>
        <v>0</v>
      </c>
      <c r="AA39" s="93" t="s">
        <v>26</v>
      </c>
      <c r="AB39" s="93">
        <v>10</v>
      </c>
      <c r="AC39" s="96" t="s">
        <v>27</v>
      </c>
    </row>
    <row r="40" spans="4:29" ht="24" customHeight="1">
      <c r="D40" s="45">
        <v>37</v>
      </c>
      <c r="E40" s="104" t="str">
        <f>IF(講師謝金入力!E40="","",講師謝金入力!E40)</f>
        <v/>
      </c>
      <c r="F40" s="105" t="str">
        <f>IF(講師謝金入力!F40="","",講師謝金入力!F40)</f>
        <v/>
      </c>
      <c r="G40" s="105" t="str">
        <f>IF(講師謝金入力!G40="","",講師謝金入力!G40)</f>
        <v/>
      </c>
      <c r="H40" s="105" t="str">
        <f>IF(講師謝金入力!H40="","",講師謝金入力!H40)</f>
        <v/>
      </c>
      <c r="I40" s="4"/>
      <c r="J40" s="4"/>
      <c r="K40" s="4"/>
      <c r="L40" s="36"/>
      <c r="M40" s="75" t="str">
        <f t="shared" si="3"/>
        <v/>
      </c>
      <c r="N40" s="36"/>
      <c r="O40" s="78" t="str">
        <f t="shared" si="4"/>
        <v/>
      </c>
      <c r="P40" s="78" t="str">
        <f t="shared" si="5"/>
        <v/>
      </c>
      <c r="Q40" s="79" t="str">
        <f t="shared" si="6"/>
        <v/>
      </c>
      <c r="R40" s="9"/>
      <c r="S40" s="9" t="s">
        <v>26</v>
      </c>
      <c r="T40" s="9"/>
      <c r="U40" s="9" t="s">
        <v>27</v>
      </c>
      <c r="V40" s="92">
        <f t="shared" si="1"/>
        <v>-1</v>
      </c>
      <c r="W40" s="93" t="s">
        <v>35</v>
      </c>
      <c r="X40" s="93">
        <f t="shared" si="2"/>
        <v>23</v>
      </c>
      <c r="Y40" s="94" t="s">
        <v>36</v>
      </c>
      <c r="Z40" s="95">
        <f t="shared" si="0"/>
        <v>0</v>
      </c>
      <c r="AA40" s="93" t="s">
        <v>26</v>
      </c>
      <c r="AB40" s="93">
        <v>10</v>
      </c>
      <c r="AC40" s="96" t="s">
        <v>27</v>
      </c>
    </row>
    <row r="41" spans="4:29" ht="24" customHeight="1">
      <c r="D41" s="45">
        <v>38</v>
      </c>
      <c r="E41" s="104" t="str">
        <f>IF(講師謝金入力!E41="","",講師謝金入力!E41)</f>
        <v/>
      </c>
      <c r="F41" s="105" t="str">
        <f>IF(講師謝金入力!F41="","",講師謝金入力!F41)</f>
        <v/>
      </c>
      <c r="G41" s="105" t="str">
        <f>IF(講師謝金入力!G41="","",講師謝金入力!G41)</f>
        <v/>
      </c>
      <c r="H41" s="105" t="str">
        <f>IF(講師謝金入力!H41="","",講師謝金入力!H41)</f>
        <v/>
      </c>
      <c r="I41" s="4"/>
      <c r="J41" s="4"/>
      <c r="K41" s="4"/>
      <c r="L41" s="36"/>
      <c r="M41" s="75" t="str">
        <f t="shared" si="3"/>
        <v/>
      </c>
      <c r="N41" s="36"/>
      <c r="O41" s="78" t="str">
        <f t="shared" si="4"/>
        <v/>
      </c>
      <c r="P41" s="78" t="str">
        <f t="shared" si="5"/>
        <v/>
      </c>
      <c r="Q41" s="79" t="str">
        <f t="shared" si="6"/>
        <v/>
      </c>
      <c r="R41" s="9"/>
      <c r="S41" s="9" t="s">
        <v>26</v>
      </c>
      <c r="T41" s="9"/>
      <c r="U41" s="9" t="s">
        <v>27</v>
      </c>
      <c r="V41" s="92">
        <f t="shared" si="1"/>
        <v>-1</v>
      </c>
      <c r="W41" s="93" t="s">
        <v>35</v>
      </c>
      <c r="X41" s="93">
        <f t="shared" si="2"/>
        <v>23</v>
      </c>
      <c r="Y41" s="94" t="s">
        <v>36</v>
      </c>
      <c r="Z41" s="95">
        <f t="shared" si="0"/>
        <v>0</v>
      </c>
      <c r="AA41" s="93" t="s">
        <v>26</v>
      </c>
      <c r="AB41" s="93">
        <v>10</v>
      </c>
      <c r="AC41" s="96" t="s">
        <v>27</v>
      </c>
    </row>
    <row r="42" spans="4:29" ht="24" customHeight="1">
      <c r="D42" s="45">
        <v>39</v>
      </c>
      <c r="E42" s="104" t="str">
        <f>IF(講師謝金入力!E42="","",講師謝金入力!E42)</f>
        <v/>
      </c>
      <c r="F42" s="105" t="str">
        <f>IF(講師謝金入力!F42="","",講師謝金入力!F42)</f>
        <v/>
      </c>
      <c r="G42" s="105" t="str">
        <f>IF(講師謝金入力!G42="","",講師謝金入力!G42)</f>
        <v/>
      </c>
      <c r="H42" s="105" t="str">
        <f>IF(講師謝金入力!H42="","",講師謝金入力!H42)</f>
        <v/>
      </c>
      <c r="I42" s="4"/>
      <c r="J42" s="4"/>
      <c r="K42" s="4"/>
      <c r="L42" s="36"/>
      <c r="M42" s="75" t="str">
        <f t="shared" si="3"/>
        <v/>
      </c>
      <c r="N42" s="36"/>
      <c r="O42" s="78" t="str">
        <f t="shared" si="4"/>
        <v/>
      </c>
      <c r="P42" s="78" t="str">
        <f t="shared" si="5"/>
        <v/>
      </c>
      <c r="Q42" s="79" t="str">
        <f t="shared" si="6"/>
        <v/>
      </c>
      <c r="R42" s="9"/>
      <c r="S42" s="9" t="s">
        <v>26</v>
      </c>
      <c r="T42" s="9"/>
      <c r="U42" s="9" t="s">
        <v>27</v>
      </c>
      <c r="V42" s="92">
        <f t="shared" si="1"/>
        <v>-1</v>
      </c>
      <c r="W42" s="93" t="s">
        <v>35</v>
      </c>
      <c r="X42" s="93">
        <f t="shared" si="2"/>
        <v>23</v>
      </c>
      <c r="Y42" s="94" t="s">
        <v>36</v>
      </c>
      <c r="Z42" s="95">
        <f t="shared" si="0"/>
        <v>0</v>
      </c>
      <c r="AA42" s="93" t="s">
        <v>26</v>
      </c>
      <c r="AB42" s="93">
        <v>10</v>
      </c>
      <c r="AC42" s="96" t="s">
        <v>27</v>
      </c>
    </row>
    <row r="43" spans="4:29" ht="24" customHeight="1">
      <c r="D43" s="45">
        <v>40</v>
      </c>
      <c r="E43" s="104" t="str">
        <f>IF(講師謝金入力!E43="","",講師謝金入力!E43)</f>
        <v/>
      </c>
      <c r="F43" s="105" t="str">
        <f>IF(講師謝金入力!F43="","",講師謝金入力!F43)</f>
        <v/>
      </c>
      <c r="G43" s="105" t="str">
        <f>IF(講師謝金入力!G43="","",講師謝金入力!G43)</f>
        <v/>
      </c>
      <c r="H43" s="105" t="str">
        <f>IF(講師謝金入力!H43="","",講師謝金入力!H43)</f>
        <v/>
      </c>
      <c r="I43" s="4"/>
      <c r="J43" s="4"/>
      <c r="K43" s="4"/>
      <c r="L43" s="36"/>
      <c r="M43" s="75" t="str">
        <f t="shared" si="3"/>
        <v/>
      </c>
      <c r="N43" s="36"/>
      <c r="O43" s="78" t="str">
        <f t="shared" si="4"/>
        <v/>
      </c>
      <c r="P43" s="78" t="str">
        <f t="shared" si="5"/>
        <v/>
      </c>
      <c r="Q43" s="79" t="str">
        <f t="shared" si="6"/>
        <v/>
      </c>
      <c r="R43" s="9"/>
      <c r="S43" s="9" t="s">
        <v>26</v>
      </c>
      <c r="T43" s="9"/>
      <c r="U43" s="9" t="s">
        <v>27</v>
      </c>
      <c r="V43" s="92">
        <f t="shared" si="1"/>
        <v>-1</v>
      </c>
      <c r="W43" s="93" t="s">
        <v>35</v>
      </c>
      <c r="X43" s="93">
        <f t="shared" si="2"/>
        <v>23</v>
      </c>
      <c r="Y43" s="94" t="s">
        <v>36</v>
      </c>
      <c r="Z43" s="95">
        <f t="shared" si="0"/>
        <v>0</v>
      </c>
      <c r="AA43" s="93" t="s">
        <v>26</v>
      </c>
      <c r="AB43" s="93">
        <v>10</v>
      </c>
      <c r="AC43" s="96" t="s">
        <v>27</v>
      </c>
    </row>
    <row r="44" spans="4:29" ht="24" customHeight="1">
      <c r="D44" s="45">
        <v>41</v>
      </c>
      <c r="E44" s="104" t="str">
        <f>IF(講師謝金入力!E44="","",講師謝金入力!E44)</f>
        <v/>
      </c>
      <c r="F44" s="105" t="str">
        <f>IF(講師謝金入力!F44="","",講師謝金入力!F44)</f>
        <v/>
      </c>
      <c r="G44" s="105" t="str">
        <f>IF(講師謝金入力!G44="","",講師謝金入力!G44)</f>
        <v/>
      </c>
      <c r="H44" s="105" t="str">
        <f>IF(講師謝金入力!H44="","",講師謝金入力!H44)</f>
        <v/>
      </c>
      <c r="I44" s="4"/>
      <c r="J44" s="4"/>
      <c r="K44" s="4"/>
      <c r="L44" s="36"/>
      <c r="M44" s="75" t="str">
        <f t="shared" si="3"/>
        <v/>
      </c>
      <c r="N44" s="36"/>
      <c r="O44" s="78" t="str">
        <f t="shared" si="4"/>
        <v/>
      </c>
      <c r="P44" s="78" t="str">
        <f t="shared" si="5"/>
        <v/>
      </c>
      <c r="Q44" s="79" t="str">
        <f t="shared" si="6"/>
        <v/>
      </c>
      <c r="R44" s="9"/>
      <c r="S44" s="9" t="s">
        <v>26</v>
      </c>
      <c r="T44" s="9"/>
      <c r="U44" s="9" t="s">
        <v>27</v>
      </c>
      <c r="V44" s="92">
        <f t="shared" si="1"/>
        <v>-1</v>
      </c>
      <c r="W44" s="93" t="s">
        <v>35</v>
      </c>
      <c r="X44" s="93">
        <f t="shared" si="2"/>
        <v>23</v>
      </c>
      <c r="Y44" s="94" t="s">
        <v>36</v>
      </c>
      <c r="Z44" s="95">
        <f t="shared" si="0"/>
        <v>0</v>
      </c>
      <c r="AA44" s="93" t="s">
        <v>26</v>
      </c>
      <c r="AB44" s="93">
        <v>10</v>
      </c>
      <c r="AC44" s="96" t="s">
        <v>27</v>
      </c>
    </row>
    <row r="45" spans="4:29" ht="24" customHeight="1">
      <c r="D45" s="45">
        <v>42</v>
      </c>
      <c r="E45" s="104" t="str">
        <f>IF(講師謝金入力!E45="","",講師謝金入力!E45)</f>
        <v/>
      </c>
      <c r="F45" s="105" t="str">
        <f>IF(講師謝金入力!F45="","",講師謝金入力!F45)</f>
        <v/>
      </c>
      <c r="G45" s="105" t="str">
        <f>IF(講師謝金入力!G45="","",講師謝金入力!G45)</f>
        <v/>
      </c>
      <c r="H45" s="105" t="str">
        <f>IF(講師謝金入力!H45="","",講師謝金入力!H45)</f>
        <v/>
      </c>
      <c r="I45" s="4"/>
      <c r="J45" s="4"/>
      <c r="K45" s="4"/>
      <c r="L45" s="36"/>
      <c r="M45" s="75" t="str">
        <f t="shared" si="3"/>
        <v/>
      </c>
      <c r="N45" s="36"/>
      <c r="O45" s="78" t="str">
        <f t="shared" si="4"/>
        <v/>
      </c>
      <c r="P45" s="78" t="str">
        <f t="shared" si="5"/>
        <v/>
      </c>
      <c r="Q45" s="79" t="str">
        <f t="shared" si="6"/>
        <v/>
      </c>
      <c r="R45" s="9"/>
      <c r="S45" s="9" t="s">
        <v>26</v>
      </c>
      <c r="T45" s="9"/>
      <c r="U45" s="9" t="s">
        <v>27</v>
      </c>
      <c r="V45" s="92">
        <f t="shared" si="1"/>
        <v>-1</v>
      </c>
      <c r="W45" s="93" t="s">
        <v>35</v>
      </c>
      <c r="X45" s="93">
        <f t="shared" si="2"/>
        <v>23</v>
      </c>
      <c r="Y45" s="94" t="s">
        <v>36</v>
      </c>
      <c r="Z45" s="95">
        <f t="shared" si="0"/>
        <v>0</v>
      </c>
      <c r="AA45" s="93" t="s">
        <v>26</v>
      </c>
      <c r="AB45" s="93">
        <v>10</v>
      </c>
      <c r="AC45" s="96" t="s">
        <v>27</v>
      </c>
    </row>
    <row r="46" spans="4:29" ht="24" customHeight="1">
      <c r="D46" s="45">
        <v>43</v>
      </c>
      <c r="E46" s="104" t="str">
        <f>IF(講師謝金入力!E46="","",講師謝金入力!E46)</f>
        <v/>
      </c>
      <c r="F46" s="105" t="str">
        <f>IF(講師謝金入力!F46="","",講師謝金入力!F46)</f>
        <v/>
      </c>
      <c r="G46" s="105" t="str">
        <f>IF(講師謝金入力!G46="","",講師謝金入力!G46)</f>
        <v/>
      </c>
      <c r="H46" s="105" t="str">
        <f>IF(講師謝金入力!H46="","",講師謝金入力!H46)</f>
        <v/>
      </c>
      <c r="I46" s="4"/>
      <c r="J46" s="4"/>
      <c r="K46" s="4"/>
      <c r="L46" s="36"/>
      <c r="M46" s="75" t="str">
        <f t="shared" si="3"/>
        <v/>
      </c>
      <c r="N46" s="36"/>
      <c r="O46" s="78" t="str">
        <f t="shared" si="4"/>
        <v/>
      </c>
      <c r="P46" s="78" t="str">
        <f t="shared" si="5"/>
        <v/>
      </c>
      <c r="Q46" s="79" t="str">
        <f t="shared" si="6"/>
        <v/>
      </c>
      <c r="R46" s="9"/>
      <c r="S46" s="9" t="s">
        <v>26</v>
      </c>
      <c r="T46" s="9"/>
      <c r="U46" s="9" t="s">
        <v>27</v>
      </c>
      <c r="V46" s="92">
        <f t="shared" si="1"/>
        <v>-1</v>
      </c>
      <c r="W46" s="93" t="s">
        <v>35</v>
      </c>
      <c r="X46" s="93">
        <f t="shared" si="2"/>
        <v>23</v>
      </c>
      <c r="Y46" s="94" t="s">
        <v>36</v>
      </c>
      <c r="Z46" s="95">
        <f t="shared" si="0"/>
        <v>0</v>
      </c>
      <c r="AA46" s="93" t="s">
        <v>26</v>
      </c>
      <c r="AB46" s="93">
        <v>10</v>
      </c>
      <c r="AC46" s="96" t="s">
        <v>27</v>
      </c>
    </row>
    <row r="47" spans="4:29" ht="24" customHeight="1">
      <c r="D47" s="45">
        <v>44</v>
      </c>
      <c r="E47" s="104" t="str">
        <f>IF(講師謝金入力!E47="","",講師謝金入力!E47)</f>
        <v/>
      </c>
      <c r="F47" s="105" t="str">
        <f>IF(講師謝金入力!F47="","",講師謝金入力!F47)</f>
        <v/>
      </c>
      <c r="G47" s="105" t="str">
        <f>IF(講師謝金入力!G47="","",講師謝金入力!G47)</f>
        <v/>
      </c>
      <c r="H47" s="105" t="str">
        <f>IF(講師謝金入力!H47="","",講師謝金入力!H47)</f>
        <v/>
      </c>
      <c r="I47" s="4"/>
      <c r="J47" s="4"/>
      <c r="K47" s="4"/>
      <c r="L47" s="36"/>
      <c r="M47" s="75" t="str">
        <f t="shared" si="3"/>
        <v/>
      </c>
      <c r="N47" s="36"/>
      <c r="O47" s="78" t="str">
        <f t="shared" si="4"/>
        <v/>
      </c>
      <c r="P47" s="78" t="str">
        <f t="shared" si="5"/>
        <v/>
      </c>
      <c r="Q47" s="79" t="str">
        <f t="shared" si="6"/>
        <v/>
      </c>
      <c r="R47" s="9"/>
      <c r="S47" s="9" t="s">
        <v>26</v>
      </c>
      <c r="T47" s="9"/>
      <c r="U47" s="9" t="s">
        <v>27</v>
      </c>
      <c r="V47" s="92">
        <f t="shared" si="1"/>
        <v>-1</v>
      </c>
      <c r="W47" s="93" t="s">
        <v>35</v>
      </c>
      <c r="X47" s="93">
        <f t="shared" si="2"/>
        <v>23</v>
      </c>
      <c r="Y47" s="94" t="s">
        <v>36</v>
      </c>
      <c r="Z47" s="95">
        <f t="shared" si="0"/>
        <v>0</v>
      </c>
      <c r="AA47" s="93" t="s">
        <v>26</v>
      </c>
      <c r="AB47" s="93">
        <v>10</v>
      </c>
      <c r="AC47" s="96" t="s">
        <v>27</v>
      </c>
    </row>
    <row r="48" spans="4:29" ht="24" customHeight="1">
      <c r="D48" s="45">
        <v>45</v>
      </c>
      <c r="E48" s="104" t="str">
        <f>IF(講師謝金入力!E48="","",講師謝金入力!E48)</f>
        <v/>
      </c>
      <c r="F48" s="105" t="str">
        <f>IF(講師謝金入力!F48="","",講師謝金入力!F48)</f>
        <v/>
      </c>
      <c r="G48" s="105" t="str">
        <f>IF(講師謝金入力!G48="","",講師謝金入力!G48)</f>
        <v/>
      </c>
      <c r="H48" s="105" t="str">
        <f>IF(講師謝金入力!H48="","",講師謝金入力!H48)</f>
        <v/>
      </c>
      <c r="I48" s="4"/>
      <c r="J48" s="4"/>
      <c r="K48" s="4"/>
      <c r="L48" s="36"/>
      <c r="M48" s="75" t="str">
        <f t="shared" si="3"/>
        <v/>
      </c>
      <c r="N48" s="36"/>
      <c r="O48" s="78" t="str">
        <f t="shared" si="4"/>
        <v/>
      </c>
      <c r="P48" s="78" t="str">
        <f t="shared" si="5"/>
        <v/>
      </c>
      <c r="Q48" s="79" t="str">
        <f t="shared" si="6"/>
        <v/>
      </c>
      <c r="R48" s="9"/>
      <c r="S48" s="9" t="s">
        <v>26</v>
      </c>
      <c r="T48" s="9"/>
      <c r="U48" s="9" t="s">
        <v>27</v>
      </c>
      <c r="V48" s="92">
        <f t="shared" si="1"/>
        <v>-1</v>
      </c>
      <c r="W48" s="93" t="s">
        <v>35</v>
      </c>
      <c r="X48" s="93">
        <f t="shared" si="2"/>
        <v>23</v>
      </c>
      <c r="Y48" s="94" t="s">
        <v>36</v>
      </c>
      <c r="Z48" s="95">
        <f t="shared" si="0"/>
        <v>0</v>
      </c>
      <c r="AA48" s="93" t="s">
        <v>26</v>
      </c>
      <c r="AB48" s="93">
        <v>10</v>
      </c>
      <c r="AC48" s="96" t="s">
        <v>27</v>
      </c>
    </row>
    <row r="49" spans="4:29" ht="24" customHeight="1">
      <c r="D49" s="45">
        <v>46</v>
      </c>
      <c r="E49" s="104" t="str">
        <f>IF(講師謝金入力!E49="","",講師謝金入力!E49)</f>
        <v/>
      </c>
      <c r="F49" s="105" t="str">
        <f>IF(講師謝金入力!F49="","",講師謝金入力!F49)</f>
        <v/>
      </c>
      <c r="G49" s="105" t="str">
        <f>IF(講師謝金入力!G49="","",講師謝金入力!G49)</f>
        <v/>
      </c>
      <c r="H49" s="105" t="str">
        <f>IF(講師謝金入力!H49="","",講師謝金入力!H49)</f>
        <v/>
      </c>
      <c r="I49" s="4"/>
      <c r="J49" s="4"/>
      <c r="K49" s="4"/>
      <c r="L49" s="36"/>
      <c r="M49" s="75" t="str">
        <f t="shared" si="3"/>
        <v/>
      </c>
      <c r="N49" s="36"/>
      <c r="O49" s="78" t="str">
        <f t="shared" si="4"/>
        <v/>
      </c>
      <c r="P49" s="78" t="str">
        <f t="shared" si="5"/>
        <v/>
      </c>
      <c r="Q49" s="79" t="str">
        <f t="shared" si="6"/>
        <v/>
      </c>
      <c r="R49" s="9"/>
      <c r="S49" s="9" t="s">
        <v>26</v>
      </c>
      <c r="T49" s="9"/>
      <c r="U49" s="9" t="s">
        <v>27</v>
      </c>
      <c r="V49" s="92">
        <f t="shared" si="1"/>
        <v>-1</v>
      </c>
      <c r="W49" s="93" t="s">
        <v>35</v>
      </c>
      <c r="X49" s="93">
        <f t="shared" si="2"/>
        <v>23</v>
      </c>
      <c r="Y49" s="94" t="s">
        <v>36</v>
      </c>
      <c r="Z49" s="95">
        <f t="shared" si="0"/>
        <v>0</v>
      </c>
      <c r="AA49" s="93" t="s">
        <v>26</v>
      </c>
      <c r="AB49" s="93">
        <v>10</v>
      </c>
      <c r="AC49" s="96" t="s">
        <v>27</v>
      </c>
    </row>
    <row r="50" spans="4:29" ht="24" customHeight="1">
      <c r="D50" s="45">
        <v>47</v>
      </c>
      <c r="E50" s="104" t="str">
        <f>IF(講師謝金入力!E50="","",講師謝金入力!E50)</f>
        <v/>
      </c>
      <c r="F50" s="105" t="str">
        <f>IF(講師謝金入力!F50="","",講師謝金入力!F50)</f>
        <v/>
      </c>
      <c r="G50" s="105" t="str">
        <f>IF(講師謝金入力!G50="","",講師謝金入力!G50)</f>
        <v/>
      </c>
      <c r="H50" s="105" t="str">
        <f>IF(講師謝金入力!H50="","",講師謝金入力!H50)</f>
        <v/>
      </c>
      <c r="I50" s="4"/>
      <c r="J50" s="4"/>
      <c r="K50" s="4"/>
      <c r="L50" s="36"/>
      <c r="M50" s="75" t="str">
        <f t="shared" si="3"/>
        <v/>
      </c>
      <c r="N50" s="36"/>
      <c r="O50" s="78" t="str">
        <f t="shared" si="4"/>
        <v/>
      </c>
      <c r="P50" s="78" t="str">
        <f t="shared" si="5"/>
        <v/>
      </c>
      <c r="Q50" s="79" t="str">
        <f t="shared" si="6"/>
        <v/>
      </c>
      <c r="R50" s="9"/>
      <c r="S50" s="9" t="s">
        <v>26</v>
      </c>
      <c r="T50" s="9"/>
      <c r="U50" s="9" t="s">
        <v>27</v>
      </c>
      <c r="V50" s="92">
        <f t="shared" si="1"/>
        <v>-1</v>
      </c>
      <c r="W50" s="93" t="s">
        <v>35</v>
      </c>
      <c r="X50" s="93">
        <f t="shared" si="2"/>
        <v>23</v>
      </c>
      <c r="Y50" s="94" t="s">
        <v>36</v>
      </c>
      <c r="Z50" s="95">
        <f t="shared" si="0"/>
        <v>0</v>
      </c>
      <c r="AA50" s="93" t="s">
        <v>26</v>
      </c>
      <c r="AB50" s="93">
        <v>10</v>
      </c>
      <c r="AC50" s="96" t="s">
        <v>27</v>
      </c>
    </row>
    <row r="51" spans="4:29" ht="24" customHeight="1">
      <c r="D51" s="45">
        <v>48</v>
      </c>
      <c r="E51" s="104" t="str">
        <f>IF(講師謝金入力!E51="","",講師謝金入力!E51)</f>
        <v/>
      </c>
      <c r="F51" s="105" t="str">
        <f>IF(講師謝金入力!F51="","",講師謝金入力!F51)</f>
        <v/>
      </c>
      <c r="G51" s="105" t="str">
        <f>IF(講師謝金入力!G51="","",講師謝金入力!G51)</f>
        <v/>
      </c>
      <c r="H51" s="105" t="str">
        <f>IF(講師謝金入力!H51="","",講師謝金入力!H51)</f>
        <v/>
      </c>
      <c r="I51" s="4"/>
      <c r="J51" s="4"/>
      <c r="K51" s="4"/>
      <c r="L51" s="36"/>
      <c r="M51" s="75" t="str">
        <f t="shared" si="3"/>
        <v/>
      </c>
      <c r="N51" s="36"/>
      <c r="O51" s="78" t="str">
        <f t="shared" si="4"/>
        <v/>
      </c>
      <c r="P51" s="78" t="str">
        <f t="shared" si="5"/>
        <v/>
      </c>
      <c r="Q51" s="79" t="str">
        <f t="shared" si="6"/>
        <v/>
      </c>
      <c r="R51" s="9"/>
      <c r="S51" s="9" t="s">
        <v>26</v>
      </c>
      <c r="T51" s="9"/>
      <c r="U51" s="9" t="s">
        <v>27</v>
      </c>
      <c r="V51" s="92">
        <f t="shared" si="1"/>
        <v>-1</v>
      </c>
      <c r="W51" s="93" t="s">
        <v>35</v>
      </c>
      <c r="X51" s="93">
        <f t="shared" si="2"/>
        <v>23</v>
      </c>
      <c r="Y51" s="94" t="s">
        <v>36</v>
      </c>
      <c r="Z51" s="95">
        <f t="shared" si="0"/>
        <v>0</v>
      </c>
      <c r="AA51" s="93" t="s">
        <v>26</v>
      </c>
      <c r="AB51" s="93">
        <v>10</v>
      </c>
      <c r="AC51" s="96" t="s">
        <v>27</v>
      </c>
    </row>
    <row r="52" spans="4:29" ht="24" customHeight="1">
      <c r="D52" s="45">
        <v>49</v>
      </c>
      <c r="E52" s="104" t="str">
        <f>IF(講師謝金入力!E52="","",講師謝金入力!E52)</f>
        <v/>
      </c>
      <c r="F52" s="105" t="str">
        <f>IF(講師謝金入力!F52="","",講師謝金入力!F52)</f>
        <v/>
      </c>
      <c r="G52" s="105" t="str">
        <f>IF(講師謝金入力!G52="","",講師謝金入力!G52)</f>
        <v/>
      </c>
      <c r="H52" s="105" t="str">
        <f>IF(講師謝金入力!H52="","",講師謝金入力!H52)</f>
        <v/>
      </c>
      <c r="I52" s="4"/>
      <c r="J52" s="4"/>
      <c r="K52" s="4"/>
      <c r="L52" s="36"/>
      <c r="M52" s="75" t="str">
        <f t="shared" si="3"/>
        <v/>
      </c>
      <c r="N52" s="36"/>
      <c r="O52" s="78" t="str">
        <f t="shared" si="4"/>
        <v/>
      </c>
      <c r="P52" s="78" t="str">
        <f t="shared" si="5"/>
        <v/>
      </c>
      <c r="Q52" s="79" t="str">
        <f t="shared" si="6"/>
        <v/>
      </c>
      <c r="R52" s="9"/>
      <c r="S52" s="9" t="s">
        <v>26</v>
      </c>
      <c r="T52" s="9"/>
      <c r="U52" s="9" t="s">
        <v>27</v>
      </c>
      <c r="V52" s="92">
        <f t="shared" si="1"/>
        <v>-1</v>
      </c>
      <c r="W52" s="93" t="s">
        <v>35</v>
      </c>
      <c r="X52" s="93">
        <f t="shared" si="2"/>
        <v>23</v>
      </c>
      <c r="Y52" s="94" t="s">
        <v>36</v>
      </c>
      <c r="Z52" s="95">
        <f t="shared" si="0"/>
        <v>0</v>
      </c>
      <c r="AA52" s="93" t="s">
        <v>26</v>
      </c>
      <c r="AB52" s="93">
        <v>10</v>
      </c>
      <c r="AC52" s="96" t="s">
        <v>27</v>
      </c>
    </row>
    <row r="53" spans="4:29" ht="24" customHeight="1" thickBot="1">
      <c r="D53" s="46">
        <v>50</v>
      </c>
      <c r="E53" s="106" t="str">
        <f>IF(講師謝金入力!E53="","",講師謝金入力!E53)</f>
        <v/>
      </c>
      <c r="F53" s="107" t="str">
        <f>IF(講師謝金入力!F53="","",講師謝金入力!F53)</f>
        <v/>
      </c>
      <c r="G53" s="107" t="str">
        <f>IF(講師謝金入力!G53="","",講師謝金入力!G53)</f>
        <v/>
      </c>
      <c r="H53" s="107" t="str">
        <f>IF(講師謝金入力!H53="","",講師謝金入力!H53)</f>
        <v/>
      </c>
      <c r="I53" s="47"/>
      <c r="J53" s="47"/>
      <c r="K53" s="47"/>
      <c r="L53" s="49"/>
      <c r="M53" s="76" t="str">
        <f t="shared" si="3"/>
        <v/>
      </c>
      <c r="N53" s="49"/>
      <c r="O53" s="80" t="str">
        <f t="shared" si="4"/>
        <v/>
      </c>
      <c r="P53" s="80" t="str">
        <f t="shared" si="5"/>
        <v/>
      </c>
      <c r="Q53" s="81" t="str">
        <f t="shared" si="6"/>
        <v/>
      </c>
      <c r="R53" s="50"/>
      <c r="S53" s="50" t="s">
        <v>26</v>
      </c>
      <c r="T53" s="50"/>
      <c r="U53" s="50" t="s">
        <v>27</v>
      </c>
      <c r="V53" s="97">
        <f t="shared" si="1"/>
        <v>-1</v>
      </c>
      <c r="W53" s="98" t="s">
        <v>35</v>
      </c>
      <c r="X53" s="98">
        <f t="shared" si="2"/>
        <v>23</v>
      </c>
      <c r="Y53" s="99" t="s">
        <v>36</v>
      </c>
      <c r="Z53" s="100">
        <f t="shared" si="0"/>
        <v>0</v>
      </c>
      <c r="AA53" s="98" t="s">
        <v>26</v>
      </c>
      <c r="AB53" s="98">
        <v>10</v>
      </c>
      <c r="AC53" s="101" t="s">
        <v>27</v>
      </c>
    </row>
  </sheetData>
  <mergeCells count="4">
    <mergeCell ref="R2:U2"/>
    <mergeCell ref="V2:Y2"/>
    <mergeCell ref="Z2:AC2"/>
    <mergeCell ref="E3:H3"/>
  </mergeCells>
  <phoneticPr fontId="2"/>
  <dataValidations count="3">
    <dataValidation type="list" allowBlank="1" showInputMessage="1" showErrorMessage="1" sqref="K4:K53" xr:uid="{00000000-0002-0000-0200-000000000000}">
      <formula1>$A$7:$A$9</formula1>
    </dataValidation>
    <dataValidation type="list" allowBlank="1" showInputMessage="1" showErrorMessage="1" sqref="J4:J53" xr:uid="{00000000-0002-0000-0200-000001000000}">
      <formula1>$A$4:$A$5</formula1>
    </dataValidation>
    <dataValidation type="list" allowBlank="1" showInputMessage="1" showErrorMessage="1" sqref="I4:I53" xr:uid="{00000000-0002-0000-0200-000002000000}">
      <formula1>$A$13:$A$14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53"/>
  <sheetViews>
    <sheetView showGridLines="0" tabSelected="1" workbookViewId="0">
      <selection activeCell="L33" sqref="L33"/>
    </sheetView>
  </sheetViews>
  <sheetFormatPr defaultRowHeight="13"/>
  <cols>
    <col min="2" max="2" width="13.26953125" customWidth="1"/>
    <col min="3" max="3" width="1.26953125" customWidth="1"/>
    <col min="4" max="4" width="0.6328125" customWidth="1"/>
    <col min="5" max="5" width="3.6328125" customWidth="1"/>
    <col min="6" max="6" width="6.6328125" customWidth="1"/>
    <col min="9" max="9" width="16.453125" customWidth="1"/>
    <col min="10" max="10" width="11.7265625" bestFit="1" customWidth="1"/>
    <col min="11" max="11" width="4.26953125" style="13" customWidth="1"/>
    <col min="12" max="13" width="3.08984375" style="13" customWidth="1"/>
    <col min="14" max="14" width="1.36328125" style="13" customWidth="1"/>
    <col min="15" max="15" width="1.90625" style="13" customWidth="1"/>
    <col min="16" max="16" width="3.08984375" style="13" customWidth="1"/>
    <col min="17" max="17" width="3.453125" style="13" customWidth="1"/>
    <col min="18" max="18" width="3.08984375" style="13" customWidth="1"/>
    <col min="19" max="19" width="4.6328125" bestFit="1" customWidth="1"/>
    <col min="20" max="20" width="1.453125" customWidth="1"/>
  </cols>
  <sheetData>
    <row r="2" spans="1:24" ht="19.5" thickBot="1">
      <c r="A2" s="1" t="s">
        <v>32</v>
      </c>
      <c r="B2" s="1"/>
      <c r="C2" s="1"/>
      <c r="D2" s="1"/>
    </row>
    <row r="3" spans="1:24" ht="24" thickBot="1">
      <c r="A3" s="122">
        <v>1</v>
      </c>
      <c r="B3" s="51"/>
      <c r="C3" s="51"/>
      <c r="D3" s="5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1"/>
      <c r="T3" s="11"/>
    </row>
    <row r="4" spans="1:24" ht="10.5" customHeight="1" thickBot="1">
      <c r="A4" s="123"/>
      <c r="B4" s="52"/>
      <c r="C4" s="51"/>
      <c r="D4" s="51"/>
      <c r="E4" s="14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7"/>
      <c r="T4" s="11"/>
    </row>
    <row r="5" spans="1:24" ht="21.5" thickBot="1">
      <c r="B5" s="72" t="s">
        <v>63</v>
      </c>
      <c r="E5" s="130" t="s">
        <v>33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11"/>
    </row>
    <row r="6" spans="1:24" ht="6" customHeight="1">
      <c r="E6" s="18"/>
      <c r="F6" s="19"/>
      <c r="G6" s="19"/>
      <c r="H6" s="19"/>
      <c r="I6" s="19"/>
      <c r="J6" s="19"/>
      <c r="K6" s="20"/>
      <c r="L6" s="21"/>
      <c r="M6" s="21"/>
      <c r="N6" s="21"/>
      <c r="O6" s="21"/>
      <c r="P6" s="21"/>
      <c r="Q6" s="21"/>
      <c r="R6" s="21"/>
      <c r="S6" s="22"/>
      <c r="T6" s="11"/>
    </row>
    <row r="7" spans="1:24" ht="16.5">
      <c r="E7" s="18"/>
      <c r="F7" s="19"/>
      <c r="G7" s="19"/>
      <c r="H7" s="19"/>
      <c r="I7" s="19"/>
      <c r="J7" s="19"/>
      <c r="K7" s="23" t="s">
        <v>90</v>
      </c>
      <c r="L7" s="23"/>
      <c r="M7" s="23" t="s">
        <v>34</v>
      </c>
      <c r="N7" s="129">
        <f>VLOOKUP($A$3,講師謝金入力!$D$4:$AB$53,14)</f>
        <v>0</v>
      </c>
      <c r="O7" s="129"/>
      <c r="P7" s="24" t="str">
        <f>講師謝金入力!R3</f>
        <v>月</v>
      </c>
      <c r="Q7" s="24">
        <f>VLOOKUP($A$3,講師謝金入力!$D$4:$AB$53,16)</f>
        <v>0</v>
      </c>
      <c r="R7" s="24" t="str">
        <f>講師謝金入力!T3</f>
        <v>日</v>
      </c>
      <c r="S7" s="25"/>
      <c r="T7" s="11"/>
    </row>
    <row r="8" spans="1:24" ht="16.5">
      <c r="E8" s="18"/>
      <c r="F8" s="135" t="str">
        <f>"長崎県高等学校文化連盟"&amp;VLOOKUP(A3,講師謝金入力!$D$4:$AB$53,2)&amp;"専門部"&amp;"長 様"</f>
        <v>長崎県高等学校文化連盟専門部長 様</v>
      </c>
      <c r="G8" s="135"/>
      <c r="H8" s="135"/>
      <c r="I8" s="135"/>
      <c r="J8" s="135"/>
      <c r="K8" s="20"/>
      <c r="L8" s="20"/>
      <c r="M8" s="20"/>
      <c r="N8" s="20"/>
      <c r="O8" s="20"/>
      <c r="P8" s="20"/>
      <c r="Q8" s="20"/>
      <c r="R8" s="20"/>
      <c r="S8" s="25"/>
      <c r="T8" s="11"/>
    </row>
    <row r="9" spans="1:24" ht="11.25" customHeight="1"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5"/>
      <c r="T9" s="11"/>
    </row>
    <row r="10" spans="1:24" ht="28">
      <c r="E10" s="18"/>
      <c r="F10" s="19"/>
      <c r="G10" s="19"/>
      <c r="H10" s="133">
        <f>VLOOKUP($A$3,講師謝金入力!$D$4:$AB$53,11)</f>
        <v>0</v>
      </c>
      <c r="I10" s="133"/>
      <c r="J10" s="133"/>
      <c r="K10" s="133"/>
      <c r="L10" s="20"/>
      <c r="M10" s="20"/>
      <c r="N10" s="20"/>
      <c r="O10" s="20"/>
      <c r="P10" s="20"/>
      <c r="Q10" s="20"/>
      <c r="R10" s="20"/>
      <c r="S10" s="25"/>
      <c r="T10" s="11"/>
    </row>
    <row r="11" spans="1:24" ht="16.5">
      <c r="E11" s="18"/>
      <c r="F11" s="19"/>
      <c r="G11" s="19"/>
      <c r="H11" s="19"/>
      <c r="I11" s="19"/>
      <c r="J11" s="19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4" ht="16.5">
      <c r="E12" s="18"/>
      <c r="F12" s="19"/>
      <c r="G12" s="19"/>
      <c r="H12" s="134" t="str">
        <f>VLOOKUP($A$3,講師謝金入力!$D$4:$AB$53,7)&amp;VLOOKUP($A$3,講師謝金入力!$D$4:$AB$53,6)&amp;"として"</f>
        <v>として</v>
      </c>
      <c r="I12" s="134"/>
      <c r="J12" s="134"/>
      <c r="K12" s="134"/>
      <c r="L12" s="134">
        <f>VLOOKUP($A$3,講師謝金入力!$D$4:$AB$53,10)</f>
        <v>0</v>
      </c>
      <c r="M12" s="134"/>
      <c r="N12" s="134"/>
      <c r="O12" s="134"/>
      <c r="P12" s="134"/>
      <c r="Q12" s="20"/>
      <c r="R12" s="20"/>
      <c r="S12" s="25"/>
      <c r="T12" s="11"/>
    </row>
    <row r="13" spans="1:24" ht="19.5" customHeight="1">
      <c r="E13" s="18"/>
      <c r="F13" s="19"/>
      <c r="G13" s="19"/>
      <c r="H13" s="134" t="s">
        <v>40</v>
      </c>
      <c r="I13" s="134"/>
      <c r="J13" s="134"/>
      <c r="K13" s="134"/>
      <c r="L13" s="134"/>
      <c r="M13" s="134"/>
      <c r="N13" s="134"/>
      <c r="O13" s="134"/>
      <c r="P13" s="134"/>
      <c r="Q13" s="20"/>
      <c r="R13" s="20"/>
      <c r="S13" s="25"/>
      <c r="T13" s="11"/>
    </row>
    <row r="14" spans="1:24" ht="19.5" customHeight="1">
      <c r="E14" s="18"/>
      <c r="F14" s="19"/>
      <c r="G14" s="19"/>
      <c r="H14" s="134" t="s">
        <v>38</v>
      </c>
      <c r="I14" s="134"/>
      <c r="J14" s="134"/>
      <c r="K14" s="134"/>
      <c r="L14" s="134"/>
      <c r="M14" s="134"/>
      <c r="N14" s="134"/>
      <c r="O14" s="134"/>
      <c r="P14" s="134"/>
      <c r="Q14" s="20"/>
      <c r="R14" s="20"/>
      <c r="S14" s="25"/>
      <c r="T14" s="11"/>
    </row>
    <row r="15" spans="1:24" ht="9" customHeight="1">
      <c r="E15" s="18"/>
      <c r="F15" s="19"/>
      <c r="G15" s="19"/>
      <c r="H15" s="19"/>
      <c r="I15" s="26"/>
      <c r="J15" s="26"/>
      <c r="K15" s="21"/>
      <c r="L15" s="20"/>
      <c r="M15" s="20"/>
      <c r="N15" s="20"/>
      <c r="O15" s="20"/>
      <c r="P15" s="20"/>
      <c r="Q15" s="20"/>
      <c r="R15" s="20"/>
      <c r="S15" s="25"/>
      <c r="T15" s="11"/>
      <c r="X15" s="10"/>
    </row>
    <row r="16" spans="1:24" ht="6.75" customHeight="1">
      <c r="E16" s="18"/>
      <c r="F16" s="19"/>
      <c r="G16" s="19"/>
      <c r="H16" s="19"/>
      <c r="I16" s="26"/>
      <c r="J16" s="26"/>
      <c r="K16" s="21"/>
      <c r="L16" s="21"/>
      <c r="M16" s="21"/>
      <c r="N16" s="21"/>
      <c r="O16" s="21"/>
      <c r="P16" s="20"/>
      <c r="Q16" s="20"/>
      <c r="R16" s="20"/>
      <c r="S16" s="25"/>
      <c r="T16" s="11"/>
    </row>
    <row r="17" spans="2:20" ht="16.5">
      <c r="E17" s="18"/>
      <c r="F17" s="26"/>
      <c r="G17" s="26"/>
      <c r="H17" s="26"/>
      <c r="I17" s="31" t="s">
        <v>41</v>
      </c>
      <c r="J17" s="124">
        <f>VLOOKUP($A$3,講師謝金入力!$D$4:$AB$53,5)</f>
        <v>0</v>
      </c>
      <c r="K17" s="124"/>
      <c r="L17" s="124"/>
      <c r="M17" s="124"/>
      <c r="N17" s="124"/>
      <c r="O17" s="124"/>
      <c r="P17" s="124"/>
      <c r="Q17" s="124"/>
      <c r="R17" s="124"/>
      <c r="S17" s="25"/>
      <c r="T17" s="11"/>
    </row>
    <row r="18" spans="2:20" ht="9.75" customHeight="1">
      <c r="E18" s="18"/>
      <c r="F18" s="26"/>
      <c r="G18" s="26"/>
      <c r="H18" s="26"/>
      <c r="I18" s="31"/>
      <c r="J18" s="19"/>
      <c r="K18" s="19"/>
      <c r="L18" s="19"/>
      <c r="M18" s="19"/>
      <c r="N18" s="19"/>
      <c r="O18" s="21"/>
      <c r="P18" s="20"/>
      <c r="Q18" s="20"/>
      <c r="R18" s="20"/>
      <c r="S18" s="25"/>
      <c r="T18" s="11"/>
    </row>
    <row r="19" spans="2:20" ht="16.5">
      <c r="E19" s="18"/>
      <c r="F19" s="26"/>
      <c r="G19" s="26"/>
      <c r="H19" s="26"/>
      <c r="I19" s="31" t="s">
        <v>42</v>
      </c>
      <c r="J19" s="124">
        <f>VLOOKUP($A$3,講師謝金入力!$D$4:$AB$53,3)</f>
        <v>0</v>
      </c>
      <c r="K19" s="124"/>
      <c r="L19" s="124"/>
      <c r="M19" s="26" t="s">
        <v>39</v>
      </c>
      <c r="N19" s="26"/>
      <c r="O19" s="20"/>
      <c r="P19" s="20"/>
      <c r="Q19" s="20"/>
      <c r="R19" s="20"/>
      <c r="S19" s="25"/>
      <c r="T19" s="11"/>
    </row>
    <row r="20" spans="2:20" ht="9" customHeight="1" thickBot="1">
      <c r="E20" s="27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30"/>
    </row>
    <row r="21" spans="2:20" ht="13.5" customHeight="1">
      <c r="E21" s="26"/>
      <c r="F21" s="26"/>
      <c r="G21" s="26"/>
      <c r="H21" s="26"/>
      <c r="I21" s="26"/>
      <c r="J21" s="26"/>
      <c r="K21" s="21"/>
      <c r="L21" s="21"/>
      <c r="M21" s="21"/>
      <c r="N21" s="21"/>
      <c r="O21" s="21"/>
      <c r="P21" s="21"/>
      <c r="Q21" s="21"/>
      <c r="R21" s="21"/>
      <c r="S21" s="26"/>
    </row>
    <row r="22" spans="2:20" ht="13.5" thickBot="1"/>
    <row r="23" spans="2:20" ht="7.5" customHeight="1">
      <c r="D23" s="53"/>
      <c r="E23" s="127" t="s">
        <v>46</v>
      </c>
      <c r="F23" s="127"/>
      <c r="G23" s="127"/>
      <c r="H23" s="58"/>
      <c r="I23" s="58"/>
      <c r="J23" s="58"/>
      <c r="K23" s="59"/>
      <c r="L23" s="59"/>
      <c r="M23" s="59"/>
      <c r="N23" s="60"/>
      <c r="O23" s="64"/>
    </row>
    <row r="24" spans="2:20">
      <c r="D24" s="54"/>
      <c r="E24" s="128"/>
      <c r="F24" s="128"/>
      <c r="G24" s="128"/>
      <c r="H24" s="55"/>
      <c r="I24" s="55"/>
      <c r="J24" s="55"/>
      <c r="K24" s="56"/>
      <c r="L24" s="56"/>
      <c r="M24" s="56"/>
      <c r="N24" s="61"/>
      <c r="O24" s="64"/>
    </row>
    <row r="25" spans="2:20" ht="16.5">
      <c r="D25" s="54"/>
      <c r="E25" s="125" t="str">
        <f>VLOOKUP($A$3,講師謝金入力!$D$4:$AB$53,7)&amp;VLOOKUP($A$3,講師謝金入力!$D$4:$AB$53,6)</f>
        <v/>
      </c>
      <c r="F25" s="126"/>
      <c r="G25" s="126"/>
      <c r="H25" s="126" t="str">
        <f>講師謝金入力!O2</f>
        <v>源泉徴収額</v>
      </c>
      <c r="I25" s="126"/>
      <c r="J25" s="126" t="str">
        <f>講師謝金入力!P2</f>
        <v>支払額</v>
      </c>
      <c r="K25" s="126"/>
      <c r="L25" s="126"/>
      <c r="M25" s="139"/>
      <c r="N25" s="62"/>
      <c r="O25" s="64"/>
    </row>
    <row r="26" spans="2:20" ht="21" customHeight="1">
      <c r="D26" s="54"/>
      <c r="E26" s="136">
        <f>VLOOKUP($A$3,講師謝金入力!$D$4:$AB$53,11)</f>
        <v>0</v>
      </c>
      <c r="F26" s="137"/>
      <c r="G26" s="137"/>
      <c r="H26" s="137">
        <f>VLOOKUP($A$3,講師謝金入力!$D$4:$AB$53,12)</f>
        <v>0</v>
      </c>
      <c r="I26" s="137"/>
      <c r="J26" s="137">
        <f>VLOOKUP($A$3,講師謝金入力!$D$4:$AB$53,13)</f>
        <v>0</v>
      </c>
      <c r="K26" s="137"/>
      <c r="L26" s="137"/>
      <c r="M26" s="138"/>
      <c r="N26" s="63"/>
      <c r="O26" s="64"/>
    </row>
    <row r="27" spans="2:20" ht="13.5" thickBot="1">
      <c r="D27" s="27"/>
      <c r="E27" s="28"/>
      <c r="F27" s="28"/>
      <c r="G27" s="28"/>
      <c r="H27" s="28"/>
      <c r="I27" s="28"/>
      <c r="J27" s="28"/>
      <c r="K27" s="29"/>
      <c r="L27" s="29"/>
      <c r="M27" s="29"/>
      <c r="N27" s="57"/>
      <c r="O27" s="64"/>
    </row>
    <row r="28" spans="2:20" ht="26.25" customHeight="1">
      <c r="D28" s="26"/>
      <c r="E28" s="26"/>
      <c r="F28" s="26"/>
      <c r="G28" s="26"/>
      <c r="H28" s="26"/>
      <c r="I28" s="26"/>
      <c r="J28" s="26"/>
      <c r="K28" s="21"/>
      <c r="L28" s="21"/>
      <c r="M28" s="21"/>
      <c r="N28" s="21"/>
      <c r="O28" s="21"/>
    </row>
    <row r="29" spans="2:20" ht="13.5" thickBot="1"/>
    <row r="30" spans="2:20" ht="10.5" customHeight="1" thickBot="1">
      <c r="B30" s="73"/>
      <c r="C30" s="51"/>
      <c r="D30" s="51"/>
      <c r="E30" s="14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7"/>
      <c r="T30" s="11"/>
    </row>
    <row r="31" spans="2:20" ht="21.5" thickBot="1">
      <c r="B31" s="72" t="s">
        <v>64</v>
      </c>
      <c r="E31" s="130" t="s">
        <v>33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"/>
    </row>
    <row r="32" spans="2:20" ht="6" customHeight="1">
      <c r="E32" s="18"/>
      <c r="F32" s="19"/>
      <c r="G32" s="19"/>
      <c r="H32" s="19"/>
      <c r="I32" s="19"/>
      <c r="J32" s="19"/>
      <c r="K32" s="20"/>
      <c r="L32" s="21"/>
      <c r="M32" s="21"/>
      <c r="N32" s="21"/>
      <c r="O32" s="21"/>
      <c r="P32" s="21"/>
      <c r="Q32" s="21"/>
      <c r="R32" s="21"/>
      <c r="S32" s="22"/>
      <c r="T32" s="11"/>
    </row>
    <row r="33" spans="5:24" ht="16.5">
      <c r="E33" s="18"/>
      <c r="F33" s="19"/>
      <c r="G33" s="19"/>
      <c r="H33" s="19"/>
      <c r="I33" s="19"/>
      <c r="J33" s="19"/>
      <c r="K33" s="23" t="s">
        <v>90</v>
      </c>
      <c r="L33" s="23"/>
      <c r="M33" s="23" t="s">
        <v>34</v>
      </c>
      <c r="N33" s="129">
        <f>VLOOKUP($A$3,講師謝金入力!$D$4:$AB$53,14)</f>
        <v>0</v>
      </c>
      <c r="O33" s="129"/>
      <c r="P33" s="65" t="str">
        <f>講師謝金入力!R28</f>
        <v>月</v>
      </c>
      <c r="Q33" s="65">
        <f>VLOOKUP($A$3,講師謝金入力!$D$4:$AB$53,16)</f>
        <v>0</v>
      </c>
      <c r="R33" s="65" t="str">
        <f>講師謝金入力!T28</f>
        <v>日</v>
      </c>
      <c r="S33" s="25"/>
      <c r="T33" s="11"/>
    </row>
    <row r="34" spans="5:24" ht="16.5">
      <c r="E34" s="18"/>
      <c r="F34" s="135" t="str">
        <f>F8</f>
        <v>長崎県高等学校文化連盟専門部長 様</v>
      </c>
      <c r="G34" s="135"/>
      <c r="H34" s="135"/>
      <c r="I34" s="135"/>
      <c r="J34" s="135"/>
      <c r="K34" s="20"/>
      <c r="L34" s="20"/>
      <c r="M34" s="20"/>
      <c r="N34" s="20"/>
      <c r="O34" s="20"/>
      <c r="P34" s="20"/>
      <c r="Q34" s="20"/>
      <c r="R34" s="20"/>
      <c r="S34" s="25"/>
      <c r="T34" s="11"/>
    </row>
    <row r="35" spans="5:24" ht="11.25" customHeight="1">
      <c r="E35" s="18"/>
      <c r="F35" s="19"/>
      <c r="G35" s="19"/>
      <c r="H35" s="19"/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5"/>
      <c r="T35" s="11"/>
    </row>
    <row r="36" spans="5:24" ht="28">
      <c r="E36" s="18"/>
      <c r="F36" s="19"/>
      <c r="G36" s="19"/>
      <c r="H36" s="133">
        <f>VLOOKUP($A$3,交通費入力!$D$4:$AB$53,11)</f>
        <v>0</v>
      </c>
      <c r="I36" s="133"/>
      <c r="J36" s="133"/>
      <c r="K36" s="133"/>
      <c r="L36" s="20"/>
      <c r="M36" s="20"/>
      <c r="N36" s="20"/>
      <c r="O36" s="20"/>
      <c r="P36" s="20"/>
      <c r="Q36" s="20"/>
      <c r="R36" s="20"/>
      <c r="S36" s="25"/>
      <c r="T36" s="11"/>
    </row>
    <row r="37" spans="5:24" ht="16.5">
      <c r="E37" s="18"/>
      <c r="F37" s="19"/>
      <c r="G37" s="19"/>
      <c r="H37" s="19"/>
      <c r="I37" s="19"/>
      <c r="J37" s="19"/>
      <c r="K37" s="21"/>
      <c r="L37" s="21"/>
      <c r="M37" s="21"/>
      <c r="N37" s="21"/>
      <c r="O37" s="21"/>
      <c r="P37" s="21"/>
      <c r="Q37" s="21"/>
      <c r="R37" s="21"/>
      <c r="S37" s="22"/>
      <c r="T37" s="11"/>
    </row>
    <row r="38" spans="5:24" ht="16.5">
      <c r="E38" s="18"/>
      <c r="F38" s="19"/>
      <c r="G38" s="19"/>
      <c r="H38" s="134" t="s">
        <v>65</v>
      </c>
      <c r="I38" s="134"/>
      <c r="J38" s="134"/>
      <c r="K38" s="134"/>
      <c r="L38" s="134">
        <f>VLOOKUP($A$3,講師謝金入力!$D$4:$AB$53,10)</f>
        <v>0</v>
      </c>
      <c r="M38" s="134"/>
      <c r="N38" s="134"/>
      <c r="O38" s="134"/>
      <c r="P38" s="134"/>
      <c r="Q38" s="20"/>
      <c r="R38" s="20"/>
      <c r="S38" s="25"/>
      <c r="T38" s="11"/>
    </row>
    <row r="39" spans="5:24" ht="19.5" customHeight="1">
      <c r="E39" s="18"/>
      <c r="F39" s="19"/>
      <c r="G39" s="19"/>
      <c r="H39" s="134" t="s">
        <v>40</v>
      </c>
      <c r="I39" s="134"/>
      <c r="J39" s="134"/>
      <c r="K39" s="134"/>
      <c r="L39" s="134"/>
      <c r="M39" s="134"/>
      <c r="N39" s="134"/>
      <c r="O39" s="134"/>
      <c r="P39" s="134"/>
      <c r="Q39" s="20"/>
      <c r="R39" s="20"/>
      <c r="S39" s="25"/>
      <c r="T39" s="11"/>
    </row>
    <row r="40" spans="5:24" ht="19.5" customHeight="1">
      <c r="E40" s="18"/>
      <c r="F40" s="19"/>
      <c r="G40" s="19"/>
      <c r="H40" s="134" t="s">
        <v>38</v>
      </c>
      <c r="I40" s="134"/>
      <c r="J40" s="134"/>
      <c r="K40" s="134"/>
      <c r="L40" s="134"/>
      <c r="M40" s="134"/>
      <c r="N40" s="134"/>
      <c r="O40" s="134"/>
      <c r="P40" s="134"/>
      <c r="Q40" s="20"/>
      <c r="R40" s="20"/>
      <c r="S40" s="25"/>
      <c r="T40" s="11"/>
    </row>
    <row r="41" spans="5:24" ht="9" customHeight="1">
      <c r="E41" s="18"/>
      <c r="F41" s="19"/>
      <c r="G41" s="19"/>
      <c r="H41" s="19"/>
      <c r="I41" s="26"/>
      <c r="J41" s="26"/>
      <c r="K41" s="21"/>
      <c r="L41" s="20"/>
      <c r="M41" s="20"/>
      <c r="N41" s="20"/>
      <c r="O41" s="20"/>
      <c r="P41" s="20"/>
      <c r="Q41" s="20"/>
      <c r="R41" s="20"/>
      <c r="S41" s="25"/>
      <c r="T41" s="11"/>
      <c r="X41" s="10"/>
    </row>
    <row r="42" spans="5:24" ht="6.75" customHeight="1">
      <c r="E42" s="18"/>
      <c r="F42" s="19"/>
      <c r="G42" s="19"/>
      <c r="H42" s="19"/>
      <c r="I42" s="26"/>
      <c r="J42" s="26"/>
      <c r="K42" s="21"/>
      <c r="L42" s="21"/>
      <c r="M42" s="21"/>
      <c r="N42" s="21"/>
      <c r="O42" s="21"/>
      <c r="P42" s="20"/>
      <c r="Q42" s="20"/>
      <c r="R42" s="20"/>
      <c r="S42" s="25"/>
      <c r="T42" s="11"/>
    </row>
    <row r="43" spans="5:24" ht="16.5">
      <c r="E43" s="18"/>
      <c r="F43" s="26"/>
      <c r="G43" s="26"/>
      <c r="H43" s="26"/>
      <c r="I43" s="31" t="s">
        <v>41</v>
      </c>
      <c r="J43" s="124">
        <f>VLOOKUP($A$3,講師謝金入力!$D$4:$AB$53,5)</f>
        <v>0</v>
      </c>
      <c r="K43" s="124"/>
      <c r="L43" s="124"/>
      <c r="M43" s="124"/>
      <c r="N43" s="124"/>
      <c r="O43" s="124"/>
      <c r="P43" s="124"/>
      <c r="Q43" s="124"/>
      <c r="R43" s="124"/>
      <c r="S43" s="25"/>
      <c r="T43" s="11"/>
    </row>
    <row r="44" spans="5:24" ht="9.75" customHeight="1">
      <c r="E44" s="18"/>
      <c r="F44" s="26"/>
      <c r="G44" s="26"/>
      <c r="H44" s="26"/>
      <c r="I44" s="31"/>
      <c r="J44" s="19"/>
      <c r="K44" s="19"/>
      <c r="L44" s="19"/>
      <c r="M44" s="19"/>
      <c r="N44" s="19"/>
      <c r="O44" s="21"/>
      <c r="P44" s="20"/>
      <c r="Q44" s="20"/>
      <c r="R44" s="20"/>
      <c r="S44" s="25"/>
      <c r="T44" s="11"/>
    </row>
    <row r="45" spans="5:24" ht="16.5">
      <c r="E45" s="18"/>
      <c r="F45" s="26"/>
      <c r="G45" s="26"/>
      <c r="H45" s="26"/>
      <c r="I45" s="31" t="s">
        <v>42</v>
      </c>
      <c r="J45" s="124">
        <f>VLOOKUP($A$3,講師謝金入力!$D$4:$AB$53,3)</f>
        <v>0</v>
      </c>
      <c r="K45" s="124"/>
      <c r="L45" s="124"/>
      <c r="M45" s="26" t="s">
        <v>39</v>
      </c>
      <c r="N45" s="26"/>
      <c r="O45" s="20"/>
      <c r="P45" s="20"/>
      <c r="Q45" s="20"/>
      <c r="R45" s="20"/>
      <c r="S45" s="25"/>
      <c r="T45" s="11"/>
    </row>
    <row r="46" spans="5:24" ht="9" customHeight="1" thickBot="1">
      <c r="E46" s="27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30"/>
    </row>
    <row r="47" spans="5:24" ht="13.5" customHeight="1">
      <c r="E47" s="26"/>
      <c r="F47" s="26"/>
      <c r="G47" s="26"/>
      <c r="H47" s="26"/>
      <c r="I47" s="26"/>
      <c r="J47" s="26"/>
      <c r="K47" s="21"/>
      <c r="L47" s="21"/>
      <c r="M47" s="21"/>
      <c r="N47" s="21"/>
      <c r="O47" s="21"/>
      <c r="P47" s="21"/>
      <c r="Q47" s="21"/>
      <c r="R47" s="21"/>
      <c r="S47" s="26"/>
    </row>
    <row r="48" spans="5:24" ht="13.5" thickBot="1"/>
    <row r="49" spans="4:15" ht="7.5" customHeight="1">
      <c r="D49" s="53"/>
      <c r="E49" s="127" t="s">
        <v>46</v>
      </c>
      <c r="F49" s="127"/>
      <c r="G49" s="127"/>
      <c r="H49" s="58"/>
      <c r="I49" s="58"/>
      <c r="J49" s="58"/>
      <c r="K49" s="59"/>
      <c r="L49" s="59"/>
      <c r="M49" s="59"/>
      <c r="N49" s="60"/>
      <c r="O49" s="64"/>
    </row>
    <row r="50" spans="4:15">
      <c r="D50" s="54"/>
      <c r="E50" s="128"/>
      <c r="F50" s="128"/>
      <c r="G50" s="128"/>
      <c r="H50" s="55"/>
      <c r="I50" s="55"/>
      <c r="J50" s="55"/>
      <c r="K50" s="56"/>
      <c r="L50" s="56"/>
      <c r="M50" s="56"/>
      <c r="N50" s="61"/>
      <c r="O50" s="64"/>
    </row>
    <row r="51" spans="4:15" ht="16.5">
      <c r="D51" s="54"/>
      <c r="E51" s="125" t="s">
        <v>66</v>
      </c>
      <c r="F51" s="126"/>
      <c r="G51" s="126"/>
      <c r="H51" s="140" t="s">
        <v>67</v>
      </c>
      <c r="I51" s="126"/>
      <c r="J51" s="140" t="s">
        <v>68</v>
      </c>
      <c r="K51" s="126"/>
      <c r="L51" s="126"/>
      <c r="M51" s="139"/>
      <c r="N51" s="62"/>
      <c r="O51" s="64"/>
    </row>
    <row r="52" spans="4:15" ht="21" customHeight="1">
      <c r="D52" s="54"/>
      <c r="E52" s="136">
        <f>VLOOKUP($A$3,交通費入力!$D$4:$AB$53,11)</f>
        <v>0</v>
      </c>
      <c r="F52" s="137"/>
      <c r="G52" s="137"/>
      <c r="H52" s="137">
        <f>VLOOKUP($A$3,交通費入力!$D$4:$AB$53,13)</f>
        <v>153</v>
      </c>
      <c r="I52" s="137"/>
      <c r="J52" s="137">
        <f>VLOOKUP($A$3,交通費入力!$D$4:$AB$53,14)</f>
        <v>1347</v>
      </c>
      <c r="K52" s="137"/>
      <c r="L52" s="137"/>
      <c r="M52" s="138"/>
      <c r="N52" s="63"/>
      <c r="O52" s="64"/>
    </row>
    <row r="53" spans="4:15" ht="13.5" thickBot="1">
      <c r="D53" s="27"/>
      <c r="E53" s="28"/>
      <c r="F53" s="28"/>
      <c r="G53" s="28"/>
      <c r="H53" s="28"/>
      <c r="I53" s="28"/>
      <c r="J53" s="28"/>
      <c r="K53" s="29"/>
      <c r="L53" s="29"/>
      <c r="M53" s="29"/>
      <c r="N53" s="57"/>
      <c r="O53" s="64"/>
    </row>
  </sheetData>
  <mergeCells count="33">
    <mergeCell ref="E51:G51"/>
    <mergeCell ref="H51:I51"/>
    <mergeCell ref="J51:M51"/>
    <mergeCell ref="E52:G52"/>
    <mergeCell ref="H52:I52"/>
    <mergeCell ref="J52:M52"/>
    <mergeCell ref="H39:P39"/>
    <mergeCell ref="H40:P40"/>
    <mergeCell ref="J43:R43"/>
    <mergeCell ref="J45:L45"/>
    <mergeCell ref="E49:G50"/>
    <mergeCell ref="E31:S31"/>
    <mergeCell ref="N33:O33"/>
    <mergeCell ref="F34:J34"/>
    <mergeCell ref="H36:K36"/>
    <mergeCell ref="H38:P38"/>
    <mergeCell ref="E26:G26"/>
    <mergeCell ref="J26:M26"/>
    <mergeCell ref="J25:M25"/>
    <mergeCell ref="H25:I25"/>
    <mergeCell ref="H26:I26"/>
    <mergeCell ref="A3:A4"/>
    <mergeCell ref="J17:R17"/>
    <mergeCell ref="J19:L19"/>
    <mergeCell ref="E25:G25"/>
    <mergeCell ref="E23:G24"/>
    <mergeCell ref="N7:O7"/>
    <mergeCell ref="E5:S5"/>
    <mergeCell ref="H10:K10"/>
    <mergeCell ref="H12:P12"/>
    <mergeCell ref="H13:P13"/>
    <mergeCell ref="H14:P14"/>
    <mergeCell ref="F8:J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利用法</vt:lpstr>
      <vt:lpstr>講師謝金入力</vt:lpstr>
      <vt:lpstr>交通費入力</vt:lpstr>
      <vt:lpstr>領収書</vt:lpstr>
      <vt:lpstr>講師謝金入力!Print_Area</vt:lpstr>
      <vt:lpstr>領収書!Print_Area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koubunren</cp:lastModifiedBy>
  <cp:lastPrinted>2015-05-18T05:25:56Z</cp:lastPrinted>
  <dcterms:created xsi:type="dcterms:W3CDTF">2014-01-15T09:49:25Z</dcterms:created>
  <dcterms:modified xsi:type="dcterms:W3CDTF">2019-08-23T05:06:11Z</dcterms:modified>
</cp:coreProperties>
</file>