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Ｈ３０年度" sheetId="1" r:id="rId1"/>
    <sheet name="記入例" sheetId="2" r:id="rId2"/>
    <sheet name="学校番号" sheetId="3" r:id="rId3"/>
    <sheet name="Sheet2" sheetId="4" r:id="rId4"/>
  </sheets>
  <definedNames>
    <definedName name="_xlnm.Print_Area" localSheetId="0">'Ｈ３０年度'!$A$1:$M$46</definedName>
    <definedName name="_xlnm.Print_Area" localSheetId="1">'記入例'!$A$1:$M$46</definedName>
  </definedNames>
  <calcPr fullCalcOnLoad="1"/>
</workbook>
</file>

<file path=xl/sharedStrings.xml><?xml version="1.0" encoding="utf-8"?>
<sst xmlns="http://schemas.openxmlformats.org/spreadsheetml/2006/main" count="800" uniqueCount="400">
  <si>
    <t>○</t>
  </si>
  <si>
    <t>学校搬入</t>
  </si>
  <si>
    <t>出　品　数</t>
  </si>
  <si>
    <t>業者委託</t>
  </si>
  <si>
    <t>学 校 名</t>
  </si>
  <si>
    <t>電　　話</t>
  </si>
  <si>
    <t>顧問氏名</t>
  </si>
  <si>
    <t>作　品
受付番号</t>
  </si>
  <si>
    <t>学校番号</t>
  </si>
  <si>
    <t>学校名</t>
  </si>
  <si>
    <t>No.</t>
  </si>
  <si>
    <t>大きさ</t>
  </si>
  <si>
    <t>学年</t>
  </si>
  <si>
    <t>氏　　　名</t>
  </si>
  <si>
    <t>３年</t>
  </si>
  <si>
    <t>２年</t>
  </si>
  <si>
    <t>１年</t>
  </si>
  <si>
    <t>→取扱店名　　 　　 　　   　℡（095　）-（　　）-（　　　）</t>
  </si>
  <si>
    <t>学校住所</t>
  </si>
  <si>
    <t>デザイン</t>
  </si>
  <si>
    <t>部  門</t>
  </si>
  <si>
    <t>長崎北陽台</t>
  </si>
  <si>
    <t>長崎工業</t>
  </si>
  <si>
    <t>長崎鶴洋</t>
  </si>
  <si>
    <t>長崎明誠</t>
  </si>
  <si>
    <t>鳴　　滝</t>
  </si>
  <si>
    <t>長崎商業</t>
  </si>
  <si>
    <t>大　　崎</t>
  </si>
  <si>
    <t>西彼農業</t>
  </si>
  <si>
    <t>海　　星</t>
  </si>
  <si>
    <t>長崎南山</t>
  </si>
  <si>
    <t>活　　水</t>
  </si>
  <si>
    <t>長崎玉成</t>
  </si>
  <si>
    <t>長崎女子商業</t>
  </si>
  <si>
    <t>聖母の騎士</t>
  </si>
  <si>
    <t>瓊　　浦</t>
  </si>
  <si>
    <t>純心女子</t>
  </si>
  <si>
    <t>精道三川台</t>
  </si>
  <si>
    <t>盲</t>
  </si>
  <si>
    <t>島　　原</t>
  </si>
  <si>
    <t>島原農業</t>
  </si>
  <si>
    <t>島原工業</t>
  </si>
  <si>
    <t>島原商業</t>
  </si>
  <si>
    <t>国　　見</t>
  </si>
  <si>
    <t>小　　浜</t>
  </si>
  <si>
    <t>口　　加</t>
  </si>
  <si>
    <t>島原翔南</t>
  </si>
  <si>
    <t>諫　　早</t>
  </si>
  <si>
    <t>西　　陵</t>
  </si>
  <si>
    <t>諫早農業</t>
  </si>
  <si>
    <t>諫早商業</t>
  </si>
  <si>
    <t>大　　村</t>
  </si>
  <si>
    <t>大村工業</t>
  </si>
  <si>
    <t>大村城南</t>
  </si>
  <si>
    <t>島原中央</t>
  </si>
  <si>
    <t>鎮西学院</t>
  </si>
  <si>
    <t>向　　陽</t>
  </si>
  <si>
    <t>ろ　　う</t>
  </si>
  <si>
    <t>諫早特別支援</t>
  </si>
  <si>
    <t>佐世保南</t>
  </si>
  <si>
    <t>佐世保北</t>
  </si>
  <si>
    <t>佐世保西</t>
  </si>
  <si>
    <t>佐世保工業</t>
  </si>
  <si>
    <t>鹿町工業</t>
  </si>
  <si>
    <t>佐世保商業</t>
  </si>
  <si>
    <t>佐世保東翔</t>
  </si>
  <si>
    <t>佐世保中央</t>
  </si>
  <si>
    <t>川　　棚</t>
  </si>
  <si>
    <t>清　　峰</t>
  </si>
  <si>
    <t>北松農業</t>
  </si>
  <si>
    <t>平　　戸</t>
  </si>
  <si>
    <t>松　　浦</t>
  </si>
  <si>
    <t>西海学園</t>
  </si>
  <si>
    <t>聖和女子学院</t>
  </si>
  <si>
    <t>九州文化学園</t>
  </si>
  <si>
    <t>佐世保実業</t>
  </si>
  <si>
    <t>佐世保高専</t>
  </si>
  <si>
    <t>対　　馬</t>
  </si>
  <si>
    <t>豊　　玉</t>
  </si>
  <si>
    <t>壱　　岐</t>
  </si>
  <si>
    <t>壱岐商業</t>
  </si>
  <si>
    <t>宇　　久</t>
  </si>
  <si>
    <t>五　　島</t>
  </si>
  <si>
    <t>奈　　留</t>
  </si>
  <si>
    <t>五島海陽</t>
  </si>
  <si>
    <t>現代アート</t>
  </si>
  <si>
    <t>平　　面</t>
  </si>
  <si>
    <t>立　　体</t>
  </si>
  <si>
    <t>映　　像</t>
  </si>
  <si>
    <t>現代アート</t>
  </si>
  <si>
    <t>青　　雲</t>
  </si>
  <si>
    <t>長 崎 東</t>
  </si>
  <si>
    <t>長 崎 西</t>
  </si>
  <si>
    <t>長 崎 南</t>
  </si>
  <si>
    <t>長 崎 北</t>
  </si>
  <si>
    <t>西 彼 杵</t>
  </si>
  <si>
    <t>諫 早 東</t>
  </si>
  <si>
    <t>創 成 館</t>
  </si>
  <si>
    <t>波 佐 見</t>
  </si>
  <si>
    <t>猶 興 館</t>
  </si>
  <si>
    <t>上 対 馬</t>
  </si>
  <si>
    <t>北 松 西</t>
  </si>
  <si>
    <t>上 五 島</t>
  </si>
  <si>
    <t>中 五 島</t>
  </si>
  <si>
    <t>五 島 南</t>
  </si>
  <si>
    <t>入力ミス</t>
  </si>
  <si>
    <t>学校番号</t>
  </si>
  <si>
    <t>受付番号</t>
  </si>
  <si>
    <t>095--</t>
  </si>
  <si>
    <t>受付整理</t>
  </si>
  <si>
    <t>記入法　　絵画→デザイン→彫刻→工芸→現代アート　３年→２年→１年→専攻</t>
  </si>
  <si>
    <t>その他</t>
  </si>
  <si>
    <t>３　年</t>
  </si>
  <si>
    <t>２　年</t>
  </si>
  <si>
    <t>１　年</t>
  </si>
  <si>
    <t>絵  　画</t>
  </si>
  <si>
    <t>彫　　刻</t>
  </si>
  <si>
    <t>工　　芸</t>
  </si>
  <si>
    <t>搬  入</t>
  </si>
  <si>
    <t>絵・デ・彫・全・パ・予</t>
  </si>
  <si>
    <t>合　計</t>
  </si>
  <si>
    <t>合　計</t>
  </si>
  <si>
    <t>４年</t>
  </si>
  <si>
    <t>水田　竜太</t>
  </si>
  <si>
    <t>江口　武志</t>
  </si>
  <si>
    <t>鶴田　正和</t>
  </si>
  <si>
    <t>大貫　達嗣</t>
  </si>
  <si>
    <t>野坂　知布</t>
  </si>
  <si>
    <t>團　俊晴</t>
  </si>
  <si>
    <t>藤原　正孝</t>
  </si>
  <si>
    <t>波多野　愼二</t>
  </si>
  <si>
    <t>中村　淳</t>
  </si>
  <si>
    <t>平山　理</t>
  </si>
  <si>
    <t>笹田　末人</t>
  </si>
  <si>
    <t>藤﨑　宏治</t>
  </si>
  <si>
    <t>田島　尚史</t>
  </si>
  <si>
    <t>永木　鏡太郎</t>
  </si>
  <si>
    <t>山下　嘉仁</t>
  </si>
  <si>
    <t>南　　佳子</t>
  </si>
  <si>
    <t>木本　和幸</t>
  </si>
  <si>
    <t>小野　大輔</t>
  </si>
  <si>
    <t>國知出　満</t>
  </si>
  <si>
    <t>末吉　昌人</t>
  </si>
  <si>
    <t>西永　昇平</t>
  </si>
  <si>
    <t>吉原　利華</t>
  </si>
  <si>
    <t>出品申込書の学校番号</t>
  </si>
  <si>
    <t>県南地区</t>
  </si>
  <si>
    <t>県央地区</t>
  </si>
  <si>
    <t>県北地区</t>
  </si>
  <si>
    <t>離島地区</t>
  </si>
  <si>
    <t>学校名</t>
  </si>
  <si>
    <t>長 崎 東</t>
  </si>
  <si>
    <t>島　　原</t>
  </si>
  <si>
    <t>佐世保南</t>
  </si>
  <si>
    <t>対　　馬</t>
  </si>
  <si>
    <t>長 崎 西</t>
  </si>
  <si>
    <t>島原農業</t>
  </si>
  <si>
    <t>佐世保北</t>
  </si>
  <si>
    <t>豊　　玉</t>
  </si>
  <si>
    <t>長 崎 南</t>
  </si>
  <si>
    <t>島原工業</t>
  </si>
  <si>
    <t>佐世保西</t>
  </si>
  <si>
    <t>上 対 馬</t>
  </si>
  <si>
    <t>長 崎 北</t>
  </si>
  <si>
    <t>島原商業</t>
  </si>
  <si>
    <t>佐世保工業</t>
  </si>
  <si>
    <t>壱　　岐</t>
  </si>
  <si>
    <t>長崎北陽台</t>
  </si>
  <si>
    <t>国　　見</t>
  </si>
  <si>
    <t>鹿町工業</t>
  </si>
  <si>
    <t>壱岐商業</t>
  </si>
  <si>
    <t>長崎工業</t>
  </si>
  <si>
    <t>小　　浜</t>
  </si>
  <si>
    <t>佐世保商業</t>
  </si>
  <si>
    <t>北 松 西</t>
  </si>
  <si>
    <t>長崎鶴洋</t>
  </si>
  <si>
    <t>口　　加</t>
  </si>
  <si>
    <t>佐世保東翔</t>
  </si>
  <si>
    <t>宇　　久</t>
  </si>
  <si>
    <t>長崎明誠</t>
  </si>
  <si>
    <t>島原翔南</t>
  </si>
  <si>
    <t>佐世保中央</t>
  </si>
  <si>
    <t>上 五 島</t>
  </si>
  <si>
    <t>鳴　　滝</t>
  </si>
  <si>
    <t>諫　　早</t>
  </si>
  <si>
    <t>川　　棚</t>
  </si>
  <si>
    <t>中 五 島</t>
  </si>
  <si>
    <t>長崎商業</t>
  </si>
  <si>
    <t>西　　陵</t>
  </si>
  <si>
    <t>波 佐 見</t>
  </si>
  <si>
    <t>五　　島</t>
  </si>
  <si>
    <t>大　　崎</t>
  </si>
  <si>
    <t>諫 早 東</t>
  </si>
  <si>
    <t>清　　峰</t>
  </si>
  <si>
    <t>五 島 南</t>
  </si>
  <si>
    <t>西 彼 杵</t>
  </si>
  <si>
    <t>諫早農業</t>
  </si>
  <si>
    <t>猶 興 館</t>
  </si>
  <si>
    <t>奈　　留</t>
  </si>
  <si>
    <t>西彼農業</t>
  </si>
  <si>
    <t>諫早商業</t>
  </si>
  <si>
    <t>五島海陽</t>
  </si>
  <si>
    <t>海　　星</t>
  </si>
  <si>
    <t>大　　村</t>
  </si>
  <si>
    <t>北松農業</t>
  </si>
  <si>
    <t>五島(定時)</t>
  </si>
  <si>
    <t>長崎南山</t>
  </si>
  <si>
    <t>大村工業</t>
  </si>
  <si>
    <t>平　　戸</t>
  </si>
  <si>
    <t>活　　水</t>
  </si>
  <si>
    <t>大村城南</t>
  </si>
  <si>
    <t>松　　浦</t>
  </si>
  <si>
    <t>鶴鳴学園長崎女子</t>
  </si>
  <si>
    <t>島原中央</t>
  </si>
  <si>
    <t>西海学園</t>
  </si>
  <si>
    <t>長崎玉成</t>
  </si>
  <si>
    <t>鎮西学院</t>
  </si>
  <si>
    <t>聖和女子学院</t>
  </si>
  <si>
    <t>長崎女子商業</t>
  </si>
  <si>
    <t>長崎日本大学</t>
  </si>
  <si>
    <t>九州文化学園</t>
  </si>
  <si>
    <t>聖母の騎士</t>
  </si>
  <si>
    <t>創 成 館</t>
  </si>
  <si>
    <t>久田学園佐世保女子</t>
  </si>
  <si>
    <t>瓊　　浦</t>
  </si>
  <si>
    <t>向　　陽</t>
  </si>
  <si>
    <t>佐世保実業</t>
  </si>
  <si>
    <t>純心女子</t>
  </si>
  <si>
    <t>佐世保高専</t>
  </si>
  <si>
    <t>長崎総合科学大学附属</t>
  </si>
  <si>
    <t>島原特別支援</t>
  </si>
  <si>
    <t>佐世保特別支援</t>
  </si>
  <si>
    <t>青　　雲</t>
  </si>
  <si>
    <t>桜が丘特別支援</t>
  </si>
  <si>
    <t>精道三川台</t>
  </si>
  <si>
    <t>諫早特別支援</t>
  </si>
  <si>
    <t>佐世保工業(定時)</t>
  </si>
  <si>
    <t>盲</t>
  </si>
  <si>
    <t>虹の原特別支援</t>
  </si>
  <si>
    <t>鶴南特別支援</t>
  </si>
  <si>
    <t>島原(定時)</t>
  </si>
  <si>
    <t>長崎工業(定時)</t>
  </si>
  <si>
    <t>諫早(定時)</t>
  </si>
  <si>
    <t>長大附属特別支援</t>
  </si>
  <si>
    <t>大村(定時)</t>
  </si>
  <si>
    <t>糸山　淳</t>
  </si>
  <si>
    <t>五貫　研司</t>
  </si>
  <si>
    <t>西澤　秀行</t>
  </si>
  <si>
    <t>松本　美代子</t>
  </si>
  <si>
    <t>桑原　温季</t>
  </si>
  <si>
    <t>新木　由紀</t>
  </si>
  <si>
    <t>山口　由紀子</t>
  </si>
  <si>
    <r>
      <t>原</t>
    </r>
    <r>
      <rPr>
        <sz val="11"/>
        <color indexed="8"/>
        <rFont val="ＭＳ Ｐゴシック"/>
        <family val="3"/>
      </rPr>
      <t>﨑</t>
    </r>
    <r>
      <rPr>
        <sz val="11"/>
        <color indexed="8"/>
        <rFont val="ＤＦ平成明朝体W3"/>
        <family val="1"/>
      </rPr>
      <t>　徹</t>
    </r>
  </si>
  <si>
    <t>桑野　雅嗣</t>
  </si>
  <si>
    <t>緊急連絡用
顧 問 電 話</t>
  </si>
  <si>
    <t>題　　　名</t>
  </si>
  <si>
    <t>作　　　品　　　名</t>
  </si>
  <si>
    <t>デザインの説明</t>
  </si>
  <si>
    <t>絵画</t>
  </si>
  <si>
    <t>彫刻</t>
  </si>
  <si>
    <t>工芸</t>
  </si>
  <si>
    <t>専攻２年</t>
  </si>
  <si>
    <t>専攻１年</t>
  </si>
  <si>
    <t>各部門種別</t>
  </si>
  <si>
    <t>中條　敏宏</t>
  </si>
  <si>
    <t>末松　美紀子</t>
  </si>
  <si>
    <t>野中　貴志</t>
  </si>
  <si>
    <t>浦田　久生</t>
  </si>
  <si>
    <t>石田　綾</t>
  </si>
  <si>
    <t>手島　雅朗</t>
  </si>
  <si>
    <t>松岡　千恵子</t>
  </si>
  <si>
    <t>ポスター</t>
  </si>
  <si>
    <t>F50</t>
  </si>
  <si>
    <t>イラスト</t>
  </si>
  <si>
    <t>S50</t>
  </si>
  <si>
    <t>ポスターＣＧ</t>
  </si>
  <si>
    <t>Ｂ１</t>
  </si>
  <si>
    <t>イラストＣＧ</t>
  </si>
  <si>
    <t>F40</t>
  </si>
  <si>
    <t>S40</t>
  </si>
  <si>
    <t>F30</t>
  </si>
  <si>
    <t>F20</t>
  </si>
  <si>
    <t>F10</t>
  </si>
  <si>
    <t>はじめてのデッサン</t>
  </si>
  <si>
    <t>静物基礎</t>
  </si>
  <si>
    <t>静物応用</t>
  </si>
  <si>
    <t>石膏基礎</t>
  </si>
  <si>
    <t>石膏応用</t>
  </si>
  <si>
    <t>人物デッサン</t>
  </si>
  <si>
    <t>風景デッサン</t>
  </si>
  <si>
    <t>長崎特別支援</t>
  </si>
  <si>
    <t>○</t>
  </si>
  <si>
    <t>×</t>
  </si>
  <si>
    <t>鶴鳴長崎女子</t>
  </si>
  <si>
    <t>総科大附属</t>
  </si>
  <si>
    <t>長崎工業(定)</t>
  </si>
  <si>
    <t>長崎日大</t>
  </si>
  <si>
    <t>希望が丘高等特支</t>
  </si>
  <si>
    <t>島原(定)</t>
  </si>
  <si>
    <t>諫早(定)</t>
  </si>
  <si>
    <t>大村(定)</t>
  </si>
  <si>
    <t>鶴南特支</t>
  </si>
  <si>
    <t>長崎特支</t>
  </si>
  <si>
    <t>長大附属特支</t>
  </si>
  <si>
    <t>久田佐世保女子</t>
  </si>
  <si>
    <t>五島(定)</t>
  </si>
  <si>
    <t>虹の原特支(対馬分)</t>
  </si>
  <si>
    <t>虹の原特支(壱岐分校)</t>
  </si>
  <si>
    <t>佐世保特支(上五島分)</t>
  </si>
  <si>
    <t>鶴南特支(五島分校)</t>
  </si>
  <si>
    <t>県立ろう</t>
  </si>
  <si>
    <t>佐世保特支(北松分)</t>
  </si>
  <si>
    <t>鶴南特支(時津分校)</t>
  </si>
  <si>
    <t>鶴南特支(西杵分)</t>
  </si>
  <si>
    <t>希望が丘高特支</t>
  </si>
  <si>
    <t>鶴南特支 五島分</t>
  </si>
  <si>
    <t>鶴南特支 時津分</t>
  </si>
  <si>
    <t>鶴南特支 西杵分</t>
  </si>
  <si>
    <t>屋上庭園</t>
  </si>
  <si>
    <t>アトリエ前庭園</t>
  </si>
  <si>
    <t>美術館内</t>
  </si>
  <si>
    <t>美術館周辺</t>
  </si>
  <si>
    <t>水の庭園</t>
  </si>
  <si>
    <t>大地の広場</t>
  </si>
  <si>
    <t>水のプロムナード</t>
  </si>
  <si>
    <t>川棚特別支援</t>
  </si>
  <si>
    <t>佐世保工(定)</t>
  </si>
  <si>
    <t>佐特支 北松分</t>
  </si>
  <si>
    <t>佐特支 上五島分</t>
  </si>
  <si>
    <t>虹の原特別支援</t>
  </si>
  <si>
    <t>島原特別支援</t>
  </si>
  <si>
    <t>佐世保特別支援</t>
  </si>
  <si>
    <t>桜が丘特別支援</t>
  </si>
  <si>
    <t>川棚特別支援</t>
  </si>
  <si>
    <t>虹の原特支対馬分</t>
  </si>
  <si>
    <t>虹の原特支壱岐分</t>
  </si>
  <si>
    <t>平山　優希</t>
  </si>
  <si>
    <t>井上　隆昭</t>
  </si>
  <si>
    <t>田中　純子</t>
  </si>
  <si>
    <t>廣瀬　歩</t>
  </si>
  <si>
    <t>井上　香菜美</t>
  </si>
  <si>
    <t>山口　博司</t>
  </si>
  <si>
    <t>樋口　智香子</t>
  </si>
  <si>
    <t>松崎　善幸</t>
  </si>
  <si>
    <t>柳田　也寿志</t>
  </si>
  <si>
    <t>山本　早苗</t>
  </si>
  <si>
    <t>豊島　環江</t>
  </si>
  <si>
    <t>田中　真二</t>
  </si>
  <si>
    <t>八島　千央美</t>
  </si>
  <si>
    <t>古川　周子</t>
  </si>
  <si>
    <t>君野　里絵</t>
  </si>
  <si>
    <t>濱口　圭</t>
  </si>
  <si>
    <t>中村　里香</t>
  </si>
  <si>
    <t>古川　貴子</t>
  </si>
  <si>
    <t>渡辺　敏代</t>
  </si>
  <si>
    <t>岩永　康江</t>
  </si>
  <si>
    <t>河邉　浩</t>
  </si>
  <si>
    <t>090-1234-5678</t>
  </si>
  <si>
    <t>095-844-1175</t>
  </si>
  <si>
    <t>長崎市文教町１３－１５</t>
  </si>
  <si>
    <t>○○　●●●</t>
  </si>
  <si>
    <t>○○　●●●</t>
  </si>
  <si>
    <t>交通安全ポスター</t>
  </si>
  <si>
    <t>修学旅行のためのイラスト</t>
  </si>
  <si>
    <t>受験生のためのイラスト</t>
  </si>
  <si>
    <t>「●●●●」</t>
  </si>
  <si>
    <t>「●●●●」</t>
  </si>
  <si>
    <t>100×50</t>
  </si>
  <si>
    <t>80×80×170</t>
  </si>
  <si>
    <t>25×25×15</t>
  </si>
  <si>
    <t>30×70×40</t>
  </si>
  <si>
    <t>×</t>
  </si>
  <si>
    <t>○○教材</t>
  </si>
  <si>
    <t>→取扱店名　　 　　 　　   　℡（095　）-（　123　）-（　4567　）</t>
  </si>
  <si>
    <t>九州大会
参　　加
(全員入力）</t>
  </si>
  <si>
    <t>平成３０年度　長崎県高等学校総合文化祭【美術部門】　出品申込表</t>
  </si>
  <si>
    <t>デッサン大会作品①</t>
  </si>
  <si>
    <t>デッサン大会作品②</t>
  </si>
  <si>
    <t>選択したコース</t>
  </si>
  <si>
    <t>人物デッサン</t>
  </si>
  <si>
    <t>はじめてのデッサン</t>
  </si>
  <si>
    <r>
      <rPr>
        <sz val="10"/>
        <color indexed="10"/>
        <rFont val="ＤＦ平成ゴシック体W5"/>
        <family val="3"/>
      </rPr>
      <t>※注意事項</t>
    </r>
    <r>
      <rPr>
        <sz val="10"/>
        <rFont val="ＤＦ平成ゴシック体W5"/>
        <family val="3"/>
      </rPr>
      <t xml:space="preserve">
◎エクセルでパソコン入力し，配布されたCD-Rに書き込んで提出（CD-Rの表面に、学校番号と学校名を記載してください）
◎この出品申込表を</t>
    </r>
    <r>
      <rPr>
        <sz val="10"/>
        <color indexed="10"/>
        <rFont val="ＤＦ平成ゴシック体W5"/>
        <family val="3"/>
      </rPr>
      <t>６枚</t>
    </r>
    <r>
      <rPr>
        <sz val="10"/>
        <rFont val="ＤＦ平成ゴシック体W5"/>
        <family val="3"/>
      </rPr>
      <t>コピーして提出（地区一括搬入の場合は７枚）
◎</t>
    </r>
    <r>
      <rPr>
        <sz val="10"/>
        <color indexed="30"/>
        <rFont val="ＤＦ平成ゴシック体W5"/>
        <family val="3"/>
      </rPr>
      <t>受付整理・受付番号・出品数・作品受付番号</t>
    </r>
    <r>
      <rPr>
        <sz val="10"/>
        <rFont val="ＤＦ平成ゴシック体W5"/>
        <family val="3"/>
      </rPr>
      <t>の欄以外は指示に従って入力してください。
◎</t>
    </r>
    <r>
      <rPr>
        <sz val="10"/>
        <color indexed="30"/>
        <rFont val="ＤＦ平成ゴシック体W5"/>
        <family val="3"/>
      </rPr>
      <t>部門・各部門種別・学年</t>
    </r>
    <r>
      <rPr>
        <sz val="10"/>
        <rFont val="ＤＦ平成ゴシック体W5"/>
        <family val="3"/>
      </rPr>
      <t>はリストより選択してください。</t>
    </r>
    <r>
      <rPr>
        <sz val="10"/>
        <color indexed="10"/>
        <rFont val="ＤＦ平成ゴシック体W5"/>
        <family val="3"/>
      </rPr>
      <t xml:space="preserve">（〃・同・々は使用しない）
</t>
    </r>
    <r>
      <rPr>
        <sz val="10"/>
        <rFont val="ＤＦ平成ゴシック体W5"/>
        <family val="3"/>
      </rPr>
      <t>◎</t>
    </r>
    <r>
      <rPr>
        <sz val="10"/>
        <color indexed="30"/>
        <rFont val="ＤＦ平成ゴシック体W5"/>
        <family val="3"/>
      </rPr>
      <t>大きさ</t>
    </r>
    <r>
      <rPr>
        <sz val="10"/>
        <rFont val="ＤＦ平成ゴシック体W5"/>
        <family val="3"/>
      </rPr>
      <t>はリストにある場合は選択しそれ以外は入力してください。</t>
    </r>
    <r>
      <rPr>
        <sz val="10"/>
        <color indexed="10"/>
        <rFont val="ＤＦ平成ゴシック体W5"/>
        <family val="3"/>
      </rPr>
      <t xml:space="preserve">（単位は㎝で、㎝は記入しない　縦×横×高さ）
</t>
    </r>
    <r>
      <rPr>
        <sz val="10"/>
        <rFont val="ＤＦ平成ゴシック体W5"/>
        <family val="3"/>
      </rPr>
      <t>◎各部門20点以内。ただし</t>
    </r>
    <r>
      <rPr>
        <sz val="10"/>
        <color indexed="10"/>
        <rFont val="ＤＦ平成ゴシック体W5"/>
        <family val="3"/>
      </rPr>
      <t>絵画とデザインの合計は20点以内</t>
    </r>
    <r>
      <rPr>
        <sz val="10"/>
        <rFont val="ＤＦ平成ゴシック体W5"/>
        <family val="3"/>
      </rPr>
      <t>。彫刻・工芸・現代アートを含めた場合の総出品数は</t>
    </r>
    <r>
      <rPr>
        <sz val="10"/>
        <color indexed="10"/>
        <rFont val="ＤＦ平成ゴシック体W5"/>
        <family val="3"/>
      </rPr>
      <t>25点以内</t>
    </r>
    <r>
      <rPr>
        <sz val="10"/>
        <rFont val="ＤＦ平成ゴシック体W5"/>
        <family val="3"/>
      </rPr>
      <t>。
◎</t>
    </r>
    <r>
      <rPr>
        <sz val="10"/>
        <color indexed="30"/>
        <rFont val="ＤＦ平成ゴシック体W5"/>
        <family val="3"/>
      </rPr>
      <t>デザインの説明</t>
    </r>
    <r>
      <rPr>
        <sz val="10"/>
        <rFont val="ＤＦ平成ゴシック体W5"/>
        <family val="3"/>
      </rPr>
      <t>は全角で</t>
    </r>
    <r>
      <rPr>
        <sz val="10"/>
        <color indexed="10"/>
        <rFont val="ＤＦ平成ゴシック体W5"/>
        <family val="3"/>
      </rPr>
      <t>２２文字</t>
    </r>
    <r>
      <rPr>
        <sz val="10"/>
        <rFont val="ＤＦ平成ゴシック体W5"/>
        <family val="3"/>
      </rPr>
      <t>以内で記入して下さい。(スペースも１文字)
◎</t>
    </r>
    <r>
      <rPr>
        <sz val="10"/>
        <color indexed="30"/>
        <rFont val="ＤＦ平成ゴシック体W5"/>
        <family val="3"/>
      </rPr>
      <t>デザイン以外の題名</t>
    </r>
    <r>
      <rPr>
        <sz val="10"/>
        <rFont val="ＤＦ平成ゴシック体W5"/>
        <family val="3"/>
      </rPr>
      <t>は</t>
    </r>
    <r>
      <rPr>
        <sz val="10"/>
        <color indexed="10"/>
        <rFont val="ＤＦ平成ゴシック体W5"/>
        <family val="3"/>
      </rPr>
      <t>全角１０文字</t>
    </r>
    <r>
      <rPr>
        <sz val="10"/>
        <rFont val="ＤＦ平成ゴシック体W5"/>
        <family val="3"/>
      </rPr>
      <t>以内、半角の場合は</t>
    </r>
    <r>
      <rPr>
        <sz val="10"/>
        <color indexed="10"/>
        <rFont val="ＤＦ平成ゴシック体W5"/>
        <family val="3"/>
      </rPr>
      <t>２０文字</t>
    </r>
    <r>
      <rPr>
        <sz val="10"/>
        <rFont val="ＤＦ平成ゴシック体W5"/>
        <family val="3"/>
      </rPr>
      <t>以内で記入して下さい。(スペースも１文字)
◎</t>
    </r>
    <r>
      <rPr>
        <sz val="10"/>
        <color indexed="30"/>
        <rFont val="ＤＦ平成ゴシック体W5"/>
        <family val="3"/>
      </rPr>
      <t>デザインの題名</t>
    </r>
    <r>
      <rPr>
        <sz val="10"/>
        <rFont val="ＤＦ平成ゴシック体W5"/>
        <family val="3"/>
      </rPr>
      <t>は</t>
    </r>
    <r>
      <rPr>
        <sz val="10"/>
        <color indexed="10"/>
        <rFont val="ＤＦ平成ゴシック体W5"/>
        <family val="3"/>
      </rPr>
      <t>全角１５文字</t>
    </r>
    <r>
      <rPr>
        <sz val="10"/>
        <rFont val="ＤＦ平成ゴシック体W5"/>
        <family val="3"/>
      </rPr>
      <t>以内、半角の場合は</t>
    </r>
    <r>
      <rPr>
        <sz val="10"/>
        <color indexed="10"/>
        <rFont val="ＤＦ平成ゴシック体W5"/>
        <family val="3"/>
      </rPr>
      <t>３０文字</t>
    </r>
    <r>
      <rPr>
        <sz val="10"/>
        <rFont val="ＤＦ平成ゴシック体W5"/>
        <family val="3"/>
      </rPr>
      <t>以内で記入して下さい。(スペースも１文字)
◎</t>
    </r>
    <r>
      <rPr>
        <sz val="10"/>
        <color indexed="30"/>
        <rFont val="ＤＦ平成ゴシック体W5"/>
        <family val="3"/>
      </rPr>
      <t>九州大会参加</t>
    </r>
    <r>
      <rPr>
        <sz val="10"/>
        <rFont val="ＤＦ平成ゴシック体W5"/>
        <family val="3"/>
      </rPr>
      <t>の欄は参加の有無を</t>
    </r>
    <r>
      <rPr>
        <sz val="10"/>
        <color indexed="10"/>
        <rFont val="ＤＦ平成ゴシック体W5"/>
        <family val="3"/>
      </rPr>
      <t>全生徒</t>
    </r>
    <r>
      <rPr>
        <sz val="10"/>
        <rFont val="ＤＦ平成ゴシック体W5"/>
        <family val="3"/>
      </rPr>
      <t>記入して下さい。</t>
    </r>
    <r>
      <rPr>
        <sz val="10"/>
        <color indexed="10"/>
        <rFont val="ＤＦ平成ゴシック体W5"/>
        <family val="3"/>
      </rPr>
      <t>参加できる生徒は</t>
    </r>
    <r>
      <rPr>
        <sz val="10"/>
        <rFont val="ＤＦ平成ゴシック体W5"/>
        <family val="3"/>
      </rPr>
      <t>○</t>
    </r>
    <r>
      <rPr>
        <sz val="10"/>
        <color indexed="10"/>
        <rFont val="ＤＦ平成ゴシック体W5"/>
        <family val="3"/>
      </rPr>
      <t>を参加できない生徒は</t>
    </r>
    <r>
      <rPr>
        <sz val="10"/>
        <rFont val="ＤＦ平成ゴシック体W5"/>
        <family val="3"/>
      </rPr>
      <t>×</t>
    </r>
    <r>
      <rPr>
        <sz val="10"/>
        <color indexed="10"/>
        <rFont val="ＤＦ平成ゴシック体W5"/>
        <family val="3"/>
      </rPr>
      <t>を</t>
    </r>
    <r>
      <rPr>
        <sz val="10"/>
        <rFont val="ＤＦ平成ゴシック体W5"/>
        <family val="3"/>
      </rPr>
      <t xml:space="preserve">記入して下さい。
</t>
    </r>
    <r>
      <rPr>
        <sz val="10"/>
        <color indexed="10"/>
        <rFont val="ＤＦ平成ゴシック体W5"/>
        <family val="3"/>
      </rPr>
      <t>　〈参考〉</t>
    </r>
    <r>
      <rPr>
        <sz val="10"/>
        <color indexed="30"/>
        <rFont val="ＤＦ平成ゴシック体W5"/>
        <family val="3"/>
      </rPr>
      <t xml:space="preserve">第２回全九州高等学校総合文化祭(鹿児島大会)平成３０年１２月７日(金)～９日(日)
</t>
    </r>
    <r>
      <rPr>
        <sz val="10"/>
        <color indexed="8"/>
        <rFont val="ＤＦ平成ゴシック体W5"/>
        <family val="3"/>
      </rPr>
      <t>　九州大会への参加については、受験、修学旅行の日程、遠征費などの問題を十分考慮した上でご記入ください。</t>
    </r>
  </si>
  <si>
    <t>谷下　祐子</t>
  </si>
  <si>
    <t>高橋綾乃</t>
  </si>
  <si>
    <t>江口めぐみ</t>
  </si>
  <si>
    <t>本多鈴子</t>
  </si>
  <si>
    <t>富永ひとみ</t>
  </si>
  <si>
    <t>田中　桂</t>
  </si>
  <si>
    <t>長瀬　千尋</t>
  </si>
  <si>
    <t>岡田　安正</t>
  </si>
  <si>
    <t>西　信男</t>
  </si>
  <si>
    <t>岸　和行</t>
  </si>
  <si>
    <t>小松　伸征</t>
  </si>
  <si>
    <t>宮﨑　聡一郎</t>
  </si>
  <si>
    <t>豊島　育郎</t>
  </si>
  <si>
    <t>安永　義朗</t>
  </si>
  <si>
    <t>藤川　将太</t>
  </si>
  <si>
    <t>森山　愛</t>
  </si>
  <si>
    <t>福田　三徳</t>
  </si>
  <si>
    <t>水田　健太郎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</si>
</sst>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);[Red]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ＤＦ平成ゴシック体W5"/>
      <family val="3"/>
    </font>
    <font>
      <sz val="12"/>
      <name val="Osaka"/>
      <family val="3"/>
    </font>
    <font>
      <sz val="6"/>
      <name val="ＭＳ Ｐゴシック"/>
      <family val="3"/>
    </font>
    <font>
      <sz val="16"/>
      <name val="ＤＦ平成ゴシック体W5"/>
      <family val="3"/>
    </font>
    <font>
      <sz val="6"/>
      <name val="Osaka"/>
      <family val="3"/>
    </font>
    <font>
      <sz val="10"/>
      <name val="ＤＦ平成ゴシック体W5"/>
      <family val="3"/>
    </font>
    <font>
      <sz val="11"/>
      <name val="ＤＦ平成ゴシック体W5"/>
      <family val="3"/>
    </font>
    <font>
      <sz val="9"/>
      <name val="ＤＦ平成ゴシック体W5"/>
      <family val="3"/>
    </font>
    <font>
      <sz val="10"/>
      <name val="Osaka"/>
      <family val="3"/>
    </font>
    <font>
      <sz val="20"/>
      <name val="ＤＦ平成ゴシック体W5"/>
      <family val="3"/>
    </font>
    <font>
      <sz val="11"/>
      <name val="ＭＳ ゴシック"/>
      <family val="3"/>
    </font>
    <font>
      <sz val="20"/>
      <name val="ＭＳ Ｐゴシック"/>
      <family val="3"/>
    </font>
    <font>
      <sz val="8"/>
      <color indexed="10"/>
      <name val="ＤＦ平成ゴシック体W5"/>
      <family val="3"/>
    </font>
    <font>
      <sz val="9"/>
      <color indexed="10"/>
      <name val="ＤＦ平成ゴシック体W5"/>
      <family val="3"/>
    </font>
    <font>
      <sz val="16"/>
      <name val="ＭＳ Ｐゴシック"/>
      <family val="3"/>
    </font>
    <font>
      <sz val="26"/>
      <name val="ＤＦ平成ゴシック体W5"/>
      <family val="3"/>
    </font>
    <font>
      <sz val="26"/>
      <name val="ＭＳ Ｐゴシック"/>
      <family val="3"/>
    </font>
    <font>
      <sz val="22"/>
      <name val="ＤＦ平成ゴシック体W5"/>
      <family val="3"/>
    </font>
    <font>
      <sz val="22"/>
      <name val="ＭＳ Ｐゴシック"/>
      <family val="3"/>
    </font>
    <font>
      <sz val="14"/>
      <name val="ＤＦ平成ゴシック体W5"/>
      <family val="3"/>
    </font>
    <font>
      <sz val="24"/>
      <name val="ＭＳ ゴシック"/>
      <family val="3"/>
    </font>
    <font>
      <sz val="24"/>
      <name val="ＭＳ Ｐゴシック"/>
      <family val="3"/>
    </font>
    <font>
      <sz val="20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1"/>
      <color indexed="8"/>
      <name val="ＤＦ平成明朝体W3"/>
      <family val="1"/>
    </font>
    <font>
      <sz val="10"/>
      <name val="ＭＳ Ｐゴシック"/>
      <family val="3"/>
    </font>
    <font>
      <sz val="10"/>
      <color indexed="10"/>
      <name val="ＤＦ平成ゴシック体W5"/>
      <family val="3"/>
    </font>
    <font>
      <sz val="10"/>
      <color indexed="30"/>
      <name val="ＤＦ平成ゴシック体W5"/>
      <family val="3"/>
    </font>
    <font>
      <sz val="6"/>
      <name val="ＤＦ平成ゴシック体W5"/>
      <family val="3"/>
    </font>
    <font>
      <sz val="10"/>
      <color indexed="8"/>
      <name val="ＤＦ平成ゴシック体W5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24"/>
      <color indexed="8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70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61" applyFont="1">
      <alignment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2" fillId="0" borderId="0" xfId="61" applyFont="1" applyAlignment="1">
      <alignment/>
      <protection/>
    </xf>
    <xf numFmtId="0" fontId="2" fillId="0" borderId="0" xfId="61" applyFont="1" applyBorder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49" fontId="8" fillId="0" borderId="13" xfId="61" applyNumberFormat="1" applyFont="1" applyFill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/>
      <protection/>
    </xf>
    <xf numFmtId="0" fontId="8" fillId="0" borderId="15" xfId="61" applyFont="1" applyBorder="1" applyAlignment="1">
      <alignment horizontal="center" vertical="center"/>
      <protection/>
    </xf>
    <xf numFmtId="0" fontId="11" fillId="0" borderId="0" xfId="61" applyFont="1" applyAlignment="1">
      <alignment horizontal="left" vertical="center"/>
      <protection/>
    </xf>
    <xf numFmtId="0" fontId="8" fillId="0" borderId="0" xfId="61" applyFont="1">
      <alignment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2" fillId="0" borderId="0" xfId="61" applyNumberFormat="1" applyFont="1" applyAlignment="1">
      <alignment horizontal="center" vertical="center"/>
      <protection/>
    </xf>
    <xf numFmtId="176" fontId="8" fillId="0" borderId="12" xfId="61" applyNumberFormat="1" applyFont="1" applyBorder="1" applyAlignment="1">
      <alignment horizontal="center" vertical="center"/>
      <protection/>
    </xf>
    <xf numFmtId="176" fontId="8" fillId="0" borderId="0" xfId="61" applyNumberFormat="1" applyFont="1" applyBorder="1" applyAlignment="1">
      <alignment horizontal="center" vertical="center"/>
      <protection/>
    </xf>
    <xf numFmtId="176" fontId="0" fillId="0" borderId="0" xfId="0" applyNumberFormat="1" applyAlignment="1">
      <alignment/>
    </xf>
    <xf numFmtId="176" fontId="5" fillId="0" borderId="0" xfId="61" applyNumberFormat="1" applyFont="1" applyAlignment="1">
      <alignment horizontal="left" vertical="center"/>
      <protection/>
    </xf>
    <xf numFmtId="176" fontId="8" fillId="0" borderId="11" xfId="61" applyNumberFormat="1" applyFont="1" applyBorder="1" applyAlignment="1">
      <alignment horizontal="center" vertical="center"/>
      <protection/>
    </xf>
    <xf numFmtId="176" fontId="8" fillId="0" borderId="0" xfId="61" applyNumberFormat="1" applyFont="1" applyAlignment="1">
      <alignment vertical="center"/>
      <protection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61" applyFont="1" applyAlignment="1">
      <alignment horizontal="left" vertical="center"/>
      <protection/>
    </xf>
    <xf numFmtId="0" fontId="14" fillId="0" borderId="0" xfId="61" applyFont="1" applyBorder="1" applyAlignment="1">
      <alignment vertical="top" textRotation="255"/>
      <protection/>
    </xf>
    <xf numFmtId="0" fontId="8" fillId="0" borderId="12" xfId="6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7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49" fontId="8" fillId="0" borderId="18" xfId="61" applyNumberFormat="1" applyFont="1" applyBorder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/>
      <protection/>
    </xf>
    <xf numFmtId="176" fontId="8" fillId="0" borderId="14" xfId="61" applyNumberFormat="1" applyFont="1" applyBorder="1" applyAlignment="1">
      <alignment horizontal="center" vertical="center"/>
      <protection/>
    </xf>
    <xf numFmtId="49" fontId="8" fillId="0" borderId="25" xfId="61" applyNumberFormat="1" applyFont="1" applyBorder="1" applyAlignment="1">
      <alignment horizontal="left" vertical="center" indent="1"/>
      <protection/>
    </xf>
    <xf numFmtId="49" fontId="8" fillId="0" borderId="26" xfId="61" applyNumberFormat="1" applyFont="1" applyBorder="1" applyAlignment="1">
      <alignment horizontal="left" vertical="center" indent="1"/>
      <protection/>
    </xf>
    <xf numFmtId="0" fontId="8" fillId="0" borderId="25" xfId="61" applyFont="1" applyBorder="1" applyAlignment="1">
      <alignment horizontal="left" vertical="center" indent="1"/>
      <protection/>
    </xf>
    <xf numFmtId="0" fontId="8" fillId="0" borderId="26" xfId="61" applyFont="1" applyBorder="1" applyAlignment="1">
      <alignment horizontal="left" vertical="center" indent="1"/>
      <protection/>
    </xf>
    <xf numFmtId="0" fontId="8" fillId="0" borderId="27" xfId="61" applyFont="1" applyBorder="1" applyAlignment="1">
      <alignment horizontal="left" vertical="center" indent="1"/>
      <protection/>
    </xf>
    <xf numFmtId="0" fontId="8" fillId="0" borderId="28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/>
      <protection/>
    </xf>
    <xf numFmtId="176" fontId="8" fillId="0" borderId="29" xfId="61" applyNumberFormat="1" applyFont="1" applyBorder="1" applyAlignment="1">
      <alignment horizontal="center" vertical="center"/>
      <protection/>
    </xf>
    <xf numFmtId="176" fontId="8" fillId="0" borderId="30" xfId="61" applyNumberFormat="1" applyFont="1" applyBorder="1" applyAlignment="1">
      <alignment horizontal="center" vertical="center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31" xfId="61" applyFont="1" applyFill="1" applyBorder="1" applyAlignment="1">
      <alignment horizontal="center" vertical="center"/>
      <protection/>
    </xf>
    <xf numFmtId="49" fontId="8" fillId="0" borderId="32" xfId="61" applyNumberFormat="1" applyFont="1" applyFill="1" applyBorder="1" applyAlignment="1">
      <alignment horizontal="center" vertical="center"/>
      <protection/>
    </xf>
    <xf numFmtId="176" fontId="8" fillId="0" borderId="33" xfId="61" applyNumberFormat="1" applyFont="1" applyBorder="1" applyAlignment="1">
      <alignment horizontal="center" vertical="center"/>
      <protection/>
    </xf>
    <xf numFmtId="0" fontId="8" fillId="0" borderId="33" xfId="61" applyFont="1" applyFill="1" applyBorder="1" applyAlignment="1">
      <alignment horizontal="center" vertical="center"/>
      <protection/>
    </xf>
    <xf numFmtId="49" fontId="8" fillId="0" borderId="34" xfId="61" applyNumberFormat="1" applyFont="1" applyFill="1" applyBorder="1" applyAlignment="1">
      <alignment horizontal="center" vertical="center"/>
      <protection/>
    </xf>
    <xf numFmtId="49" fontId="8" fillId="0" borderId="27" xfId="61" applyNumberFormat="1" applyFont="1" applyBorder="1" applyAlignment="1">
      <alignment horizontal="left" vertical="center" indent="1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38" xfId="61" applyFont="1" applyFill="1" applyBorder="1" applyAlignment="1">
      <alignment horizontal="center" vertical="center"/>
      <protection/>
    </xf>
    <xf numFmtId="0" fontId="8" fillId="0" borderId="39" xfId="61" applyFont="1" applyFill="1" applyBorder="1" applyAlignment="1">
      <alignment horizontal="center" vertical="center"/>
      <protection/>
    </xf>
    <xf numFmtId="0" fontId="8" fillId="0" borderId="38" xfId="61" applyFont="1" applyFill="1" applyBorder="1" applyAlignment="1">
      <alignment horizontal="center" vertical="center"/>
      <protection/>
    </xf>
    <xf numFmtId="49" fontId="8" fillId="0" borderId="0" xfId="61" applyNumberFormat="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177" fontId="12" fillId="0" borderId="0" xfId="60" applyNumberFormat="1" applyFont="1" applyAlignment="1">
      <alignment horizontal="right" vertical="center"/>
      <protection/>
    </xf>
    <xf numFmtId="0" fontId="12" fillId="0" borderId="0" xfId="60" applyFont="1">
      <alignment vertical="center"/>
      <protection/>
    </xf>
    <xf numFmtId="177" fontId="12" fillId="0" borderId="0" xfId="60" applyNumberFormat="1" applyFont="1">
      <alignment vertical="center"/>
      <protection/>
    </xf>
    <xf numFmtId="0" fontId="0" fillId="0" borderId="0" xfId="60" applyFont="1">
      <alignment vertical="center"/>
      <protection/>
    </xf>
    <xf numFmtId="177" fontId="22" fillId="0" borderId="0" xfId="60" applyNumberFormat="1" applyFont="1" applyAlignment="1">
      <alignment horizontal="centerContinuous" vertical="center"/>
      <protection/>
    </xf>
    <xf numFmtId="0" fontId="22" fillId="0" borderId="0" xfId="60" applyFont="1" applyAlignment="1">
      <alignment horizontal="centerContinuous" vertical="center"/>
      <protection/>
    </xf>
    <xf numFmtId="0" fontId="23" fillId="0" borderId="0" xfId="60" applyFont="1">
      <alignment vertical="center"/>
      <protection/>
    </xf>
    <xf numFmtId="0" fontId="24" fillId="0" borderId="0" xfId="60" applyFont="1">
      <alignment vertical="center"/>
      <protection/>
    </xf>
    <xf numFmtId="177" fontId="24" fillId="0" borderId="41" xfId="60" applyNumberFormat="1" applyFont="1" applyBorder="1" applyAlignment="1">
      <alignment horizontal="centerContinuous" vertical="center"/>
      <protection/>
    </xf>
    <xf numFmtId="0" fontId="25" fillId="0" borderId="42" xfId="60" applyFont="1" applyBorder="1" applyAlignment="1">
      <alignment horizontal="centerContinuous" vertical="center"/>
      <protection/>
    </xf>
    <xf numFmtId="0" fontId="25" fillId="0" borderId="0" xfId="60" applyFont="1" applyBorder="1" applyAlignment="1">
      <alignment vertical="center"/>
      <protection/>
    </xf>
    <xf numFmtId="0" fontId="13" fillId="0" borderId="0" xfId="60" applyFont="1">
      <alignment vertical="center"/>
      <protection/>
    </xf>
    <xf numFmtId="0" fontId="12" fillId="0" borderId="43" xfId="60" applyFont="1" applyBorder="1" applyAlignment="1">
      <alignment horizontal="center" vertical="center" shrinkToFit="1"/>
      <protection/>
    </xf>
    <xf numFmtId="0" fontId="12" fillId="0" borderId="44" xfId="60" applyFont="1" applyBorder="1" applyAlignment="1">
      <alignment horizontal="center" vertical="center" shrinkToFit="1"/>
      <protection/>
    </xf>
    <xf numFmtId="177" fontId="0" fillId="0" borderId="0" xfId="60" applyNumberFormat="1" applyFont="1" applyAlignment="1">
      <alignment horizontal="right" vertical="center"/>
      <protection/>
    </xf>
    <xf numFmtId="0" fontId="0" fillId="0" borderId="0" xfId="60" applyFont="1" applyAlignment="1">
      <alignment vertical="center"/>
      <protection/>
    </xf>
    <xf numFmtId="177" fontId="0" fillId="0" borderId="0" xfId="60" applyNumberFormat="1" applyFont="1" applyAlignment="1">
      <alignment vertical="center"/>
      <protection/>
    </xf>
    <xf numFmtId="177" fontId="0" fillId="0" borderId="0" xfId="60" applyNumberFormat="1" applyFont="1">
      <alignment vertical="center"/>
      <protection/>
    </xf>
    <xf numFmtId="0" fontId="8" fillId="0" borderId="43" xfId="61" applyFont="1" applyBorder="1" applyAlignment="1">
      <alignment horizontal="center" vertical="center"/>
      <protection/>
    </xf>
    <xf numFmtId="0" fontId="8" fillId="0" borderId="37" xfId="61" applyFont="1" applyFill="1" applyBorder="1" applyAlignment="1">
      <alignment horizontal="center" vertical="center"/>
      <protection/>
    </xf>
    <xf numFmtId="0" fontId="8" fillId="0" borderId="37" xfId="61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8" fillId="0" borderId="45" xfId="61" applyFont="1" applyBorder="1" applyAlignment="1">
      <alignment horizontal="center" vertical="center"/>
      <protection/>
    </xf>
    <xf numFmtId="176" fontId="8" fillId="0" borderId="46" xfId="61" applyNumberFormat="1" applyFont="1" applyBorder="1" applyAlignment="1">
      <alignment horizontal="center" vertical="center"/>
      <protection/>
    </xf>
    <xf numFmtId="176" fontId="8" fillId="0" borderId="47" xfId="61" applyNumberFormat="1" applyFont="1" applyBorder="1" applyAlignment="1">
      <alignment horizontal="center" vertical="center"/>
      <protection/>
    </xf>
    <xf numFmtId="0" fontId="7" fillId="0" borderId="47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177" fontId="12" fillId="0" borderId="48" xfId="60" applyNumberFormat="1" applyFont="1" applyBorder="1" applyAlignment="1">
      <alignment horizontal="center" vertical="center" wrapText="1"/>
      <protection/>
    </xf>
    <xf numFmtId="0" fontId="26" fillId="0" borderId="42" xfId="60" applyFont="1" applyBorder="1" applyAlignment="1">
      <alignment horizontal="center" vertical="center" shrinkToFit="1"/>
      <protection/>
    </xf>
    <xf numFmtId="49" fontId="8" fillId="0" borderId="25" xfId="61" applyNumberFormat="1" applyFont="1" applyBorder="1" applyAlignment="1">
      <alignment horizontal="left" vertical="center" indent="1" shrinkToFit="1"/>
      <protection/>
    </xf>
    <xf numFmtId="49" fontId="8" fillId="0" borderId="26" xfId="61" applyNumberFormat="1" applyFont="1" applyBorder="1" applyAlignment="1">
      <alignment horizontal="left" vertical="center" indent="1" shrinkToFit="1"/>
      <protection/>
    </xf>
    <xf numFmtId="49" fontId="8" fillId="0" borderId="27" xfId="61" applyNumberFormat="1" applyFont="1" applyBorder="1" applyAlignment="1">
      <alignment horizontal="left" vertical="center" indent="1" shrinkToFit="1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2" fillId="0" borderId="49" xfId="61" applyFont="1" applyBorder="1" applyAlignment="1">
      <alignment horizontal="center" vertical="center"/>
      <protection/>
    </xf>
    <xf numFmtId="0" fontId="2" fillId="0" borderId="50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vertical="top" textRotation="255"/>
      <protection/>
    </xf>
    <xf numFmtId="0" fontId="16" fillId="0" borderId="5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177" fontId="12" fillId="0" borderId="52" xfId="0" applyNumberFormat="1" applyFont="1" applyBorder="1" applyAlignment="1">
      <alignment horizontal="right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177" fontId="12" fillId="0" borderId="52" xfId="0" applyNumberFormat="1" applyFont="1" applyBorder="1" applyAlignment="1">
      <alignment vertical="center" shrinkToFit="1"/>
    </xf>
    <xf numFmtId="0" fontId="12" fillId="0" borderId="44" xfId="0" applyFont="1" applyBorder="1" applyAlignment="1">
      <alignment horizontal="center" vertical="center" shrinkToFit="1"/>
    </xf>
    <xf numFmtId="177" fontId="12" fillId="0" borderId="54" xfId="0" applyNumberFormat="1" applyFont="1" applyBorder="1" applyAlignment="1">
      <alignment horizontal="right" vertical="center" shrinkToFit="1"/>
    </xf>
    <xf numFmtId="0" fontId="12" fillId="0" borderId="55" xfId="0" applyFont="1" applyBorder="1" applyAlignment="1">
      <alignment horizontal="center" vertical="center" shrinkToFit="1"/>
    </xf>
    <xf numFmtId="177" fontId="12" fillId="0" borderId="56" xfId="0" applyNumberFormat="1" applyFont="1" applyBorder="1" applyAlignment="1">
      <alignment horizontal="right" vertical="center" shrinkToFit="1"/>
    </xf>
    <xf numFmtId="0" fontId="12" fillId="0" borderId="57" xfId="0" applyFont="1" applyBorder="1" applyAlignment="1">
      <alignment horizontal="center" vertical="center" shrinkToFit="1"/>
    </xf>
    <xf numFmtId="177" fontId="12" fillId="0" borderId="58" xfId="0" applyNumberFormat="1" applyFont="1" applyBorder="1" applyAlignment="1">
      <alignment horizontal="right" vertical="center" shrinkToFit="1"/>
    </xf>
    <xf numFmtId="0" fontId="12" fillId="0" borderId="59" xfId="0" applyFont="1" applyBorder="1" applyAlignment="1">
      <alignment horizontal="center" vertical="center" shrinkToFit="1"/>
    </xf>
    <xf numFmtId="0" fontId="8" fillId="0" borderId="47" xfId="61" applyFont="1" applyBorder="1" applyAlignment="1">
      <alignment horizontal="left" vertical="center" indent="1"/>
      <protection/>
    </xf>
    <xf numFmtId="0" fontId="0" fillId="0" borderId="60" xfId="0" applyBorder="1" applyAlignment="1">
      <alignment horizontal="center" vertical="center"/>
    </xf>
    <xf numFmtId="49" fontId="8" fillId="0" borderId="26" xfId="61" applyNumberFormat="1" applyFont="1" applyFill="1" applyBorder="1" applyAlignment="1">
      <alignment horizontal="center" vertical="center"/>
      <protection/>
    </xf>
    <xf numFmtId="49" fontId="8" fillId="0" borderId="47" xfId="61" applyNumberFormat="1" applyFont="1" applyFill="1" applyBorder="1" applyAlignment="1">
      <alignment horizontal="center" vertical="center"/>
      <protection/>
    </xf>
    <xf numFmtId="49" fontId="8" fillId="0" borderId="49" xfId="61" applyNumberFormat="1" applyFont="1" applyFill="1" applyBorder="1" applyAlignment="1" applyProtection="1">
      <alignment vertical="center"/>
      <protection locked="0"/>
    </xf>
    <xf numFmtId="49" fontId="8" fillId="0" borderId="24" xfId="61" applyNumberFormat="1" applyFont="1" applyFill="1" applyBorder="1" applyAlignment="1" applyProtection="1">
      <alignment vertical="center"/>
      <protection locked="0"/>
    </xf>
    <xf numFmtId="49" fontId="8" fillId="0" borderId="25" xfId="61" applyNumberFormat="1" applyFont="1" applyFill="1" applyBorder="1" applyAlignment="1" applyProtection="1">
      <alignment horizontal="right" vertical="center"/>
      <protection locked="0"/>
    </xf>
    <xf numFmtId="49" fontId="8" fillId="0" borderId="27" xfId="61" applyNumberFormat="1" applyFont="1" applyFill="1" applyBorder="1" applyAlignment="1" applyProtection="1">
      <alignment horizontal="right" vertical="center"/>
      <protection locked="0"/>
    </xf>
    <xf numFmtId="49" fontId="8" fillId="33" borderId="37" xfId="61" applyNumberFormat="1" applyFont="1" applyFill="1" applyBorder="1" applyAlignment="1">
      <alignment vertical="center"/>
      <protection/>
    </xf>
    <xf numFmtId="49" fontId="8" fillId="33" borderId="61" xfId="61" applyNumberFormat="1" applyFont="1" applyFill="1" applyBorder="1" applyAlignment="1">
      <alignment vertical="center"/>
      <protection/>
    </xf>
    <xf numFmtId="49" fontId="8" fillId="33" borderId="36" xfId="61" applyNumberFormat="1" applyFont="1" applyFill="1" applyBorder="1" applyAlignment="1">
      <alignment vertical="center"/>
      <protection/>
    </xf>
    <xf numFmtId="49" fontId="8" fillId="33" borderId="62" xfId="61" applyNumberFormat="1" applyFont="1" applyFill="1" applyBorder="1" applyAlignment="1">
      <alignment vertical="center"/>
      <protection/>
    </xf>
    <xf numFmtId="0" fontId="2" fillId="33" borderId="51" xfId="61" applyFont="1" applyFill="1" applyBorder="1" applyAlignment="1">
      <alignment/>
      <protection/>
    </xf>
    <xf numFmtId="0" fontId="0" fillId="0" borderId="60" xfId="0" applyBorder="1" applyAlignment="1">
      <alignment/>
    </xf>
    <xf numFmtId="0" fontId="7" fillId="0" borderId="25" xfId="61" applyFont="1" applyBorder="1" applyAlignment="1">
      <alignment horizontal="center" vertical="center"/>
      <protection/>
    </xf>
    <xf numFmtId="0" fontId="0" fillId="0" borderId="63" xfId="0" applyBorder="1" applyAlignment="1">
      <alignment horizontal="center" vertical="center"/>
    </xf>
    <xf numFmtId="0" fontId="15" fillId="0" borderId="0" xfId="61" applyFont="1" applyBorder="1" applyAlignment="1">
      <alignment vertical="top" textRotation="255"/>
      <protection/>
    </xf>
    <xf numFmtId="0" fontId="7" fillId="0" borderId="64" xfId="61" applyFont="1" applyBorder="1" applyAlignment="1">
      <alignment horizontal="center" vertical="center" wrapText="1"/>
      <protection/>
    </xf>
    <xf numFmtId="0" fontId="7" fillId="0" borderId="65" xfId="61" applyFont="1" applyBorder="1" applyAlignment="1">
      <alignment horizontal="center" vertical="center" wrapText="1"/>
      <protection/>
    </xf>
    <xf numFmtId="0" fontId="7" fillId="0" borderId="51" xfId="61" applyFont="1" applyBorder="1" applyAlignment="1">
      <alignment horizontal="center" vertical="center" wrapText="1"/>
      <protection/>
    </xf>
    <xf numFmtId="0" fontId="7" fillId="0" borderId="60" xfId="61" applyFont="1" applyBorder="1">
      <alignment/>
      <protection/>
    </xf>
    <xf numFmtId="176" fontId="7" fillId="0" borderId="51" xfId="61" applyNumberFormat="1" applyFont="1" applyBorder="1" applyAlignment="1">
      <alignment horizontal="center" vertical="center" wrapText="1"/>
      <protection/>
    </xf>
    <xf numFmtId="176" fontId="10" fillId="0" borderId="60" xfId="61" applyNumberFormat="1" applyFont="1" applyBorder="1" applyAlignment="1">
      <alignment/>
      <protection/>
    </xf>
    <xf numFmtId="0" fontId="10" fillId="0" borderId="60" xfId="61" applyFont="1" applyBorder="1" applyAlignment="1">
      <alignment/>
      <protection/>
    </xf>
    <xf numFmtId="176" fontId="7" fillId="0" borderId="51" xfId="61" applyNumberFormat="1" applyFont="1" applyBorder="1" applyAlignment="1">
      <alignment horizontal="center" vertical="center"/>
      <protection/>
    </xf>
    <xf numFmtId="176" fontId="7" fillId="0" borderId="60" xfId="61" applyNumberFormat="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40" xfId="61" applyFont="1" applyBorder="1">
      <alignment/>
      <protection/>
    </xf>
    <xf numFmtId="0" fontId="8" fillId="0" borderId="66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67" xfId="61" applyFont="1" applyBorder="1" applyAlignment="1">
      <alignment horizontal="center" vertical="center"/>
      <protection/>
    </xf>
    <xf numFmtId="0" fontId="31" fillId="0" borderId="23" xfId="61" applyFont="1" applyBorder="1" applyAlignment="1">
      <alignment horizontal="center" vertical="center" wrapText="1" shrinkToFit="1"/>
      <protection/>
    </xf>
    <xf numFmtId="0" fontId="4" fillId="0" borderId="21" xfId="0" applyFont="1" applyBorder="1" applyAlignment="1">
      <alignment horizontal="center" vertical="center" shrinkToFit="1"/>
    </xf>
    <xf numFmtId="0" fontId="7" fillId="0" borderId="68" xfId="61" applyFont="1" applyBorder="1" applyAlignment="1">
      <alignment horizontal="center" vertical="center"/>
      <protection/>
    </xf>
    <xf numFmtId="0" fontId="7" fillId="0" borderId="47" xfId="61" applyFont="1" applyBorder="1">
      <alignment/>
      <protection/>
    </xf>
    <xf numFmtId="0" fontId="7" fillId="0" borderId="64" xfId="61" applyFont="1" applyBorder="1" applyAlignment="1">
      <alignment horizontal="center" vertical="center"/>
      <protection/>
    </xf>
    <xf numFmtId="0" fontId="7" fillId="0" borderId="65" xfId="61" applyFont="1" applyBorder="1">
      <alignment/>
      <protection/>
    </xf>
    <xf numFmtId="0" fontId="7" fillId="28" borderId="69" xfId="61" applyFont="1" applyFill="1" applyBorder="1" applyAlignment="1">
      <alignment horizontal="left" vertical="top" wrapText="1"/>
      <protection/>
    </xf>
    <xf numFmtId="0" fontId="7" fillId="28" borderId="0" xfId="61" applyFont="1" applyFill="1" applyBorder="1" applyAlignment="1">
      <alignment horizontal="left" vertical="top" wrapText="1"/>
      <protection/>
    </xf>
    <xf numFmtId="0" fontId="28" fillId="28" borderId="0" xfId="0" applyFont="1" applyFill="1" applyAlignment="1">
      <alignment horizontal="left" wrapText="1"/>
    </xf>
    <xf numFmtId="0" fontId="28" fillId="28" borderId="0" xfId="0" applyFont="1" applyFill="1" applyAlignment="1">
      <alignment horizontal="left"/>
    </xf>
    <xf numFmtId="0" fontId="28" fillId="28" borderId="69" xfId="0" applyFont="1" applyFill="1" applyBorder="1" applyAlignment="1">
      <alignment horizontal="left" wrapText="1"/>
    </xf>
    <xf numFmtId="0" fontId="28" fillId="28" borderId="0" xfId="0" applyFont="1" applyFill="1" applyBorder="1" applyAlignment="1">
      <alignment horizontal="left" wrapText="1"/>
    </xf>
    <xf numFmtId="0" fontId="28" fillId="28" borderId="69" xfId="0" applyFont="1" applyFill="1" applyBorder="1" applyAlignment="1">
      <alignment horizontal="left"/>
    </xf>
    <xf numFmtId="0" fontId="8" fillId="0" borderId="22" xfId="61" applyFont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/>
    </xf>
    <xf numFmtId="0" fontId="11" fillId="0" borderId="23" xfId="61" applyFont="1" applyBorder="1" applyAlignment="1">
      <alignment horizontal="left" vertical="center"/>
      <protection/>
    </xf>
    <xf numFmtId="0" fontId="0" fillId="0" borderId="21" xfId="0" applyBorder="1" applyAlignment="1">
      <alignment/>
    </xf>
    <xf numFmtId="0" fontId="5" fillId="0" borderId="68" xfId="61" applyFont="1" applyBorder="1" applyAlignment="1">
      <alignment horizontal="center" vertical="center" shrinkToFit="1"/>
      <protection/>
    </xf>
    <xf numFmtId="0" fontId="16" fillId="0" borderId="37" xfId="0" applyFont="1" applyBorder="1" applyAlignment="1">
      <alignment/>
    </xf>
    <xf numFmtId="0" fontId="16" fillId="0" borderId="61" xfId="0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70" xfId="0" applyFont="1" applyBorder="1" applyAlignment="1">
      <alignment/>
    </xf>
    <xf numFmtId="0" fontId="19" fillId="0" borderId="71" xfId="61" applyFont="1" applyBorder="1" applyAlignment="1">
      <alignment horizontal="center" vertical="center"/>
      <protection/>
    </xf>
    <xf numFmtId="0" fontId="20" fillId="0" borderId="72" xfId="0" applyFont="1" applyBorder="1" applyAlignment="1">
      <alignment/>
    </xf>
    <xf numFmtId="0" fontId="20" fillId="0" borderId="73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70" xfId="0" applyFont="1" applyBorder="1" applyAlignment="1">
      <alignment/>
    </xf>
    <xf numFmtId="0" fontId="7" fillId="0" borderId="29" xfId="61" applyFont="1" applyBorder="1" applyAlignment="1">
      <alignment horizontal="center" vertical="center"/>
      <protection/>
    </xf>
    <xf numFmtId="0" fontId="0" fillId="0" borderId="74" xfId="0" applyBorder="1" applyAlignment="1">
      <alignment horizontal="center" vertical="center"/>
    </xf>
    <xf numFmtId="0" fontId="21" fillId="0" borderId="17" xfId="61" applyFont="1" applyBorder="1" applyAlignment="1">
      <alignment horizontal="center" vertical="center"/>
      <protection/>
    </xf>
    <xf numFmtId="0" fontId="21" fillId="0" borderId="40" xfId="61" applyFont="1" applyBorder="1" applyAlignment="1">
      <alignment horizontal="center" vertical="center"/>
      <protection/>
    </xf>
    <xf numFmtId="0" fontId="13" fillId="0" borderId="75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65" xfId="0" applyBorder="1" applyAlignment="1">
      <alignment/>
    </xf>
    <xf numFmtId="0" fontId="9" fillId="0" borderId="77" xfId="61" applyFont="1" applyBorder="1" applyAlignment="1">
      <alignment horizontal="left" vertical="center"/>
      <protection/>
    </xf>
    <xf numFmtId="0" fontId="0" fillId="0" borderId="78" xfId="0" applyBorder="1" applyAlignment="1">
      <alignment horizontal="left" vertical="center"/>
    </xf>
    <xf numFmtId="176" fontId="8" fillId="0" borderId="77" xfId="61" applyNumberFormat="1" applyFont="1" applyBorder="1" applyAlignment="1">
      <alignment horizontal="center" vertical="center"/>
      <protection/>
    </xf>
    <xf numFmtId="176" fontId="8" fillId="0" borderId="38" xfId="61" applyNumberFormat="1" applyFont="1" applyBorder="1" applyAlignment="1">
      <alignment horizontal="center" vertical="center"/>
      <protection/>
    </xf>
    <xf numFmtId="176" fontId="8" fillId="0" borderId="79" xfId="61" applyNumberFormat="1" applyFont="1" applyBorder="1" applyAlignment="1">
      <alignment horizontal="center" vertical="center"/>
      <protection/>
    </xf>
    <xf numFmtId="0" fontId="0" fillId="0" borderId="80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2" fillId="0" borderId="29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74" xfId="61" applyFont="1" applyBorder="1" applyAlignment="1">
      <alignment horizontal="center" vertical="center"/>
      <protection/>
    </xf>
    <xf numFmtId="0" fontId="8" fillId="0" borderId="80" xfId="61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indent="1"/>
    </xf>
    <xf numFmtId="0" fontId="0" fillId="0" borderId="39" xfId="0" applyFont="1" applyBorder="1" applyAlignment="1">
      <alignment horizontal="left" indent="1"/>
    </xf>
    <xf numFmtId="0" fontId="0" fillId="0" borderId="81" xfId="0" applyFont="1" applyBorder="1" applyAlignment="1">
      <alignment horizontal="left" indent="1"/>
    </xf>
    <xf numFmtId="0" fontId="0" fillId="0" borderId="26" xfId="0" applyBorder="1" applyAlignment="1">
      <alignment horizontal="left" vertical="center" indent="1"/>
    </xf>
    <xf numFmtId="0" fontId="0" fillId="0" borderId="39" xfId="0" applyBorder="1" applyAlignment="1">
      <alignment horizontal="left" indent="1"/>
    </xf>
    <xf numFmtId="0" fontId="0" fillId="0" borderId="81" xfId="0" applyBorder="1" applyAlignment="1">
      <alignment horizontal="left" indent="1"/>
    </xf>
    <xf numFmtId="0" fontId="17" fillId="0" borderId="23" xfId="61" applyFont="1" applyBorder="1" applyAlignment="1">
      <alignment horizontal="center" vertical="center"/>
      <protection/>
    </xf>
    <xf numFmtId="0" fontId="18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49" fontId="8" fillId="0" borderId="23" xfId="61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8高美展出品申込表（　学校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15</xdr:row>
      <xdr:rowOff>85725</xdr:rowOff>
    </xdr:from>
    <xdr:to>
      <xdr:col>8</xdr:col>
      <xdr:colOff>266700</xdr:colOff>
      <xdr:row>18</xdr:row>
      <xdr:rowOff>180975</xdr:rowOff>
    </xdr:to>
    <xdr:sp>
      <xdr:nvSpPr>
        <xdr:cNvPr id="1" name="四角形吹き出し 1"/>
        <xdr:cNvSpPr>
          <a:spLocks/>
        </xdr:cNvSpPr>
      </xdr:nvSpPr>
      <xdr:spPr>
        <a:xfrm>
          <a:off x="2466975" y="3105150"/>
          <a:ext cx="2514600" cy="619125"/>
        </a:xfrm>
        <a:prstGeom prst="wedgeRectCallout">
          <a:avLst>
            <a:gd name="adj1" fmla="val -65277"/>
            <a:gd name="adj2" fmla="val 21388"/>
          </a:avLst>
        </a:prstGeom>
        <a:solidFill>
          <a:srgbClr val="FFCC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部門は、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絵画</a:t>
          </a:r>
          <a:r>
            <a:rPr lang="en-US" cap="none" sz="1050" b="1" i="0" u="none" baseline="0">
              <a:solidFill>
                <a:srgbClr val="000000"/>
              </a:solidFill>
            </a:rPr>
            <a:t>→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デザイン</a:t>
          </a:r>
          <a:r>
            <a:rPr lang="en-US" cap="none" sz="1050" b="1" i="0" u="none" baseline="0">
              <a:solidFill>
                <a:srgbClr val="000000"/>
              </a:solidFill>
            </a:rPr>
            <a:t>→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彫刻</a:t>
          </a:r>
          <a:r>
            <a:rPr lang="en-US" cap="none" sz="1050" b="1" i="0" u="none" baseline="0">
              <a:solidFill>
                <a:srgbClr val="000000"/>
              </a:solidFill>
            </a:rPr>
            <a:t>→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工芸</a:t>
          </a:r>
          <a:r>
            <a:rPr lang="en-US" cap="none" sz="1050" b="1" i="0" u="none" baseline="0">
              <a:solidFill>
                <a:srgbClr val="000000"/>
              </a:solidFill>
            </a:rPr>
            <a:t>→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現ア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の順に記入してください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9</xdr:col>
      <xdr:colOff>333375</xdr:colOff>
      <xdr:row>19</xdr:row>
      <xdr:rowOff>47625</xdr:rowOff>
    </xdr:from>
    <xdr:to>
      <xdr:col>9</xdr:col>
      <xdr:colOff>2809875</xdr:colOff>
      <xdr:row>22</xdr:row>
      <xdr:rowOff>66675</xdr:rowOff>
    </xdr:to>
    <xdr:sp>
      <xdr:nvSpPr>
        <xdr:cNvPr id="2" name="四角形吹き出し 2"/>
        <xdr:cNvSpPr>
          <a:spLocks/>
        </xdr:cNvSpPr>
      </xdr:nvSpPr>
      <xdr:spPr>
        <a:xfrm>
          <a:off x="5619750" y="3790950"/>
          <a:ext cx="2476500" cy="619125"/>
        </a:xfrm>
        <a:prstGeom prst="wedgeRectCallout">
          <a:avLst>
            <a:gd name="adj1" fmla="val -65277"/>
            <a:gd name="adj2" fmla="val 21388"/>
          </a:avLst>
        </a:prstGeom>
        <a:solidFill>
          <a:srgbClr val="FFCC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学年は、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各部門ごとに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３年</a:t>
          </a:r>
          <a:r>
            <a:rPr lang="en-US" cap="none" sz="1050" b="0" i="0" u="none" baseline="0">
              <a:solidFill>
                <a:srgbClr val="000000"/>
              </a:solidFill>
            </a:rPr>
            <a:t>→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２年</a:t>
          </a:r>
          <a:r>
            <a:rPr lang="en-US" cap="none" sz="1050" b="0" i="0" u="none" baseline="0">
              <a:solidFill>
                <a:srgbClr val="000000"/>
              </a:solidFill>
            </a:rPr>
            <a:t>→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１年の順に記入してください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10</xdr:col>
      <xdr:colOff>1047750</xdr:colOff>
      <xdr:row>17</xdr:row>
      <xdr:rowOff>123825</xdr:rowOff>
    </xdr:from>
    <xdr:to>
      <xdr:col>11</xdr:col>
      <xdr:colOff>838200</xdr:colOff>
      <xdr:row>26</xdr:row>
      <xdr:rowOff>0</xdr:rowOff>
    </xdr:to>
    <xdr:sp>
      <xdr:nvSpPr>
        <xdr:cNvPr id="3" name="四角形吹き出し 4"/>
        <xdr:cNvSpPr>
          <a:spLocks/>
        </xdr:cNvSpPr>
      </xdr:nvSpPr>
      <xdr:spPr>
        <a:xfrm>
          <a:off x="10410825" y="3467100"/>
          <a:ext cx="1876425" cy="1676400"/>
        </a:xfrm>
        <a:prstGeom prst="wedgeRectCallout">
          <a:avLst>
            <a:gd name="adj1" fmla="val 74092"/>
            <a:gd name="adj2" fmla="val -27249"/>
          </a:avLst>
        </a:prstGeom>
        <a:solidFill>
          <a:srgbClr val="FFCC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九州大会に選ばれた場合、必ず生徒が参加しなければなりません。（作品のみの出品は不可）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九州大会は１２月開催のため、受験、修学旅行、遠征費などを十分考慮した上で、参加できるかどうかを入力ください。</a:t>
          </a:r>
        </a:p>
      </xdr:txBody>
    </xdr:sp>
    <xdr:clientData/>
  </xdr:twoCellAnchor>
  <xdr:oneCellAnchor>
    <xdr:from>
      <xdr:col>10</xdr:col>
      <xdr:colOff>457200</xdr:colOff>
      <xdr:row>0</xdr:row>
      <xdr:rowOff>123825</xdr:rowOff>
    </xdr:from>
    <xdr:ext cx="1857375" cy="504825"/>
    <xdr:sp>
      <xdr:nvSpPr>
        <xdr:cNvPr id="4" name="テキスト ボックス 5"/>
        <xdr:cNvSpPr txBox="1">
          <a:spLocks noChangeArrowheads="1"/>
        </xdr:cNvSpPr>
      </xdr:nvSpPr>
      <xdr:spPr>
        <a:xfrm>
          <a:off x="9820275" y="123825"/>
          <a:ext cx="1857375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Zeros="0" tabSelected="1" zoomScalePageLayoutView="0" workbookViewId="0" topLeftCell="A1">
      <selection activeCell="L50" sqref="L50"/>
    </sheetView>
  </sheetViews>
  <sheetFormatPr defaultColWidth="8.875" defaultRowHeight="13.5"/>
  <cols>
    <col min="1" max="1" width="3.375" style="0" customWidth="1"/>
    <col min="2" max="2" width="10.50390625" style="0" customWidth="1"/>
    <col min="3" max="3" width="20.00390625" style="0" hidden="1" customWidth="1"/>
    <col min="4" max="4" width="5.125" style="0" hidden="1" customWidth="1"/>
    <col min="5" max="5" width="3.375" style="0" customWidth="1"/>
    <col min="6" max="6" width="14.125" style="23" customWidth="1"/>
    <col min="7" max="7" width="14.125" style="19" customWidth="1"/>
    <col min="8" max="8" width="16.375" style="0" customWidth="1"/>
    <col min="9" max="9" width="7.50390625" style="0" customWidth="1"/>
    <col min="10" max="10" width="53.50390625" style="0" customWidth="1"/>
    <col min="11" max="11" width="27.375" style="0" customWidth="1"/>
    <col min="12" max="12" width="13.125" style="0" customWidth="1"/>
    <col min="13" max="13" width="9.625" style="0" customWidth="1"/>
    <col min="14" max="14" width="13.625" style="0" customWidth="1"/>
  </cols>
  <sheetData>
    <row r="1" spans="2:11" s="1" customFormat="1" ht="24.75" customHeight="1">
      <c r="B1" s="14" t="s">
        <v>375</v>
      </c>
      <c r="C1" s="29"/>
      <c r="D1" s="29"/>
      <c r="E1" s="2"/>
      <c r="F1" s="24"/>
      <c r="G1" s="20"/>
      <c r="J1" s="3"/>
      <c r="K1" s="3"/>
    </row>
    <row r="2" spans="2:11" s="1" customFormat="1" ht="8.25" customHeight="1" thickBot="1">
      <c r="B2" s="29"/>
      <c r="C2" s="29"/>
      <c r="D2" s="29"/>
      <c r="E2" s="2"/>
      <c r="F2" s="24"/>
      <c r="G2" s="20"/>
      <c r="J2" s="3"/>
      <c r="K2" s="3"/>
    </row>
    <row r="3" spans="2:13" s="1" customFormat="1" ht="15.75" customHeight="1">
      <c r="B3" s="202" t="s">
        <v>2</v>
      </c>
      <c r="C3" s="203"/>
      <c r="D3" s="203"/>
      <c r="E3" s="204"/>
      <c r="F3" s="171" t="s">
        <v>106</v>
      </c>
      <c r="G3" s="213"/>
      <c r="H3" s="171" t="s">
        <v>107</v>
      </c>
      <c r="I3" s="173"/>
      <c r="J3" s="164" t="s">
        <v>381</v>
      </c>
      <c r="K3" s="165"/>
      <c r="L3" s="166"/>
      <c r="M3" s="167"/>
    </row>
    <row r="4" spans="2:13" s="1" customFormat="1" ht="15.75" customHeight="1" thickBot="1">
      <c r="B4" s="35" t="s">
        <v>115</v>
      </c>
      <c r="C4" s="63"/>
      <c r="D4" s="63"/>
      <c r="E4" s="36">
        <f>COUNTIF(F$20:F$44,"絵画")</f>
        <v>0</v>
      </c>
      <c r="F4" s="172"/>
      <c r="G4" s="214"/>
      <c r="H4" s="172"/>
      <c r="I4" s="174"/>
      <c r="J4" s="168"/>
      <c r="K4" s="169"/>
      <c r="L4" s="166"/>
      <c r="M4" s="167"/>
    </row>
    <row r="5" spans="2:13" s="1" customFormat="1" ht="15.75" customHeight="1">
      <c r="B5" s="35" t="s">
        <v>19</v>
      </c>
      <c r="C5" s="63"/>
      <c r="D5" s="63"/>
      <c r="E5" s="36">
        <f>COUNTIF(F$20:F$44,"デザイン")</f>
        <v>0</v>
      </c>
      <c r="F5" s="171" t="s">
        <v>109</v>
      </c>
      <c r="G5" s="175" t="s">
        <v>119</v>
      </c>
      <c r="H5" s="176"/>
      <c r="I5" s="177"/>
      <c r="J5" s="168"/>
      <c r="K5" s="169"/>
      <c r="L5" s="166"/>
      <c r="M5" s="167"/>
    </row>
    <row r="6" spans="2:13" s="1" customFormat="1" ht="15.75" customHeight="1">
      <c r="B6" s="35" t="s">
        <v>116</v>
      </c>
      <c r="C6" s="63"/>
      <c r="D6" s="63"/>
      <c r="E6" s="36">
        <f>COUNTIF(F$20:F$44,"彫刻")</f>
        <v>0</v>
      </c>
      <c r="F6" s="215"/>
      <c r="G6" s="178"/>
      <c r="H6" s="179"/>
      <c r="I6" s="180"/>
      <c r="J6" s="168"/>
      <c r="K6" s="169"/>
      <c r="L6" s="166"/>
      <c r="M6" s="167"/>
    </row>
    <row r="7" spans="2:13" s="1" customFormat="1" ht="15.75" customHeight="1">
      <c r="B7" s="35" t="s">
        <v>117</v>
      </c>
      <c r="C7" s="63"/>
      <c r="D7" s="63"/>
      <c r="E7" s="36">
        <f>COUNTIF(F$20:F$44,"工芸")</f>
        <v>0</v>
      </c>
      <c r="F7" s="205" t="s">
        <v>4</v>
      </c>
      <c r="G7" s="181" t="str">
        <f>IF(G3=0," ",VLOOKUP(G3,Sheet2!A1:B320,2,))</f>
        <v> </v>
      </c>
      <c r="H7" s="182"/>
      <c r="I7" s="183"/>
      <c r="J7" s="168"/>
      <c r="K7" s="169"/>
      <c r="L7" s="166"/>
      <c r="M7" s="167"/>
    </row>
    <row r="8" spans="2:13" s="1" customFormat="1" ht="15.75" customHeight="1">
      <c r="B8" s="35" t="s">
        <v>89</v>
      </c>
      <c r="C8" s="63"/>
      <c r="D8" s="63"/>
      <c r="E8" s="36">
        <f>COUNTIF(F$20:F$44,"現代アート")</f>
        <v>0</v>
      </c>
      <c r="F8" s="215"/>
      <c r="G8" s="184"/>
      <c r="H8" s="185"/>
      <c r="I8" s="186"/>
      <c r="J8" s="168"/>
      <c r="K8" s="169"/>
      <c r="L8" s="166"/>
      <c r="M8" s="167"/>
    </row>
    <row r="9" spans="2:13" s="1" customFormat="1" ht="15.75" customHeight="1">
      <c r="B9" s="37"/>
      <c r="C9" s="64"/>
      <c r="D9" s="64"/>
      <c r="E9" s="38"/>
      <c r="F9" s="31" t="s">
        <v>18</v>
      </c>
      <c r="G9" s="207"/>
      <c r="H9" s="208"/>
      <c r="I9" s="209"/>
      <c r="J9" s="168"/>
      <c r="K9" s="169"/>
      <c r="L9" s="166"/>
      <c r="M9" s="167"/>
    </row>
    <row r="10" spans="2:13" s="1" customFormat="1" ht="15.75" customHeight="1" thickBot="1">
      <c r="B10" s="72" t="s">
        <v>120</v>
      </c>
      <c r="C10" s="65"/>
      <c r="D10" s="65"/>
      <c r="E10" s="39">
        <f>SUM(E4:E9)</f>
        <v>0</v>
      </c>
      <c r="F10" s="31" t="s">
        <v>5</v>
      </c>
      <c r="G10" s="210" t="s">
        <v>108</v>
      </c>
      <c r="H10" s="211"/>
      <c r="I10" s="212"/>
      <c r="J10" s="168"/>
      <c r="K10" s="169"/>
      <c r="L10" s="166"/>
      <c r="M10" s="167"/>
    </row>
    <row r="11" spans="2:13" s="1" customFormat="1" ht="15.75" customHeight="1">
      <c r="B11" s="40" t="s">
        <v>112</v>
      </c>
      <c r="C11" s="66"/>
      <c r="D11" s="66"/>
      <c r="E11" s="41">
        <f>COUNTIF(I$20:I$44,"３年")</f>
        <v>0</v>
      </c>
      <c r="F11" s="205" t="s">
        <v>6</v>
      </c>
      <c r="G11" s="216" t="str">
        <f>IF(G3=0," ",VLOOKUP(G3,Sheet2!A1:C320,3))</f>
        <v> </v>
      </c>
      <c r="H11" s="217"/>
      <c r="I11" s="218"/>
      <c r="J11" s="168"/>
      <c r="K11" s="169"/>
      <c r="L11" s="166"/>
      <c r="M11" s="167"/>
    </row>
    <row r="12" spans="2:13" s="1" customFormat="1" ht="15.75" customHeight="1">
      <c r="B12" s="42" t="s">
        <v>113</v>
      </c>
      <c r="C12" s="67"/>
      <c r="D12" s="67"/>
      <c r="E12" s="36">
        <f>COUNTIF(I$20:I$44,"２年")</f>
        <v>0</v>
      </c>
      <c r="F12" s="206"/>
      <c r="G12" s="219"/>
      <c r="H12" s="220"/>
      <c r="I12" s="221"/>
      <c r="J12" s="168"/>
      <c r="K12" s="169"/>
      <c r="L12" s="166"/>
      <c r="M12" s="167"/>
    </row>
    <row r="13" spans="2:13" s="1" customFormat="1" ht="15.75" customHeight="1">
      <c r="B13" s="42" t="s">
        <v>114</v>
      </c>
      <c r="C13" s="67"/>
      <c r="D13" s="67"/>
      <c r="E13" s="36">
        <f>COUNTIF(I$20:I$44,"１年")</f>
        <v>0</v>
      </c>
      <c r="F13" s="200" t="s">
        <v>254</v>
      </c>
      <c r="G13" s="191"/>
      <c r="H13" s="192"/>
      <c r="I13" s="193"/>
      <c r="J13" s="170"/>
      <c r="K13" s="167"/>
      <c r="L13" s="167"/>
      <c r="M13" s="167"/>
    </row>
    <row r="14" spans="2:13" s="1" customFormat="1" ht="15.75" customHeight="1" thickBot="1">
      <c r="B14" s="43" t="s">
        <v>111</v>
      </c>
      <c r="C14" s="67"/>
      <c r="D14" s="67"/>
      <c r="E14" s="44">
        <f>COUNTA(I20:I44)-E11-E12-E13</f>
        <v>0</v>
      </c>
      <c r="F14" s="201"/>
      <c r="G14" s="194"/>
      <c r="H14" s="194"/>
      <c r="I14" s="174"/>
      <c r="J14" s="170"/>
      <c r="K14" s="167"/>
      <c r="L14" s="167"/>
      <c r="M14" s="167"/>
    </row>
    <row r="15" spans="2:11" ht="15.75" customHeight="1" thickBot="1">
      <c r="B15" s="60" t="s">
        <v>121</v>
      </c>
      <c r="C15" s="68"/>
      <c r="D15" s="68"/>
      <c r="E15" s="45">
        <f>SUM(E11:E14)</f>
        <v>0</v>
      </c>
      <c r="F15" s="71"/>
      <c r="G15" s="189" t="s">
        <v>118</v>
      </c>
      <c r="H15" s="96" t="s">
        <v>1</v>
      </c>
      <c r="I15" s="97" t="s">
        <v>0</v>
      </c>
      <c r="J15" s="187"/>
      <c r="K15" s="188"/>
    </row>
    <row r="16" spans="2:11" ht="15.75" customHeight="1" thickBot="1">
      <c r="B16" s="92"/>
      <c r="C16" s="93"/>
      <c r="D16" s="93"/>
      <c r="E16" s="66"/>
      <c r="F16" s="91"/>
      <c r="G16" s="190"/>
      <c r="H16" s="13" t="s">
        <v>3</v>
      </c>
      <c r="I16" s="98" t="s">
        <v>0</v>
      </c>
      <c r="J16" s="195" t="s">
        <v>17</v>
      </c>
      <c r="K16" s="196"/>
    </row>
    <row r="17" spans="2:13" s="1" customFormat="1" ht="9.75" customHeight="1" thickBot="1">
      <c r="B17" s="94"/>
      <c r="C17" s="94"/>
      <c r="D17" s="94"/>
      <c r="E17" s="95"/>
      <c r="F17" s="32"/>
      <c r="G17" s="34"/>
      <c r="H17" s="33"/>
      <c r="I17" s="33"/>
      <c r="M17" s="15"/>
    </row>
    <row r="18" spans="1:13" s="1" customFormat="1" ht="15.75" customHeight="1">
      <c r="A18" s="143" t="s">
        <v>110</v>
      </c>
      <c r="B18" s="146" t="s">
        <v>7</v>
      </c>
      <c r="C18" s="146" t="s">
        <v>9</v>
      </c>
      <c r="D18" s="148" t="s">
        <v>8</v>
      </c>
      <c r="E18" s="151" t="s">
        <v>10</v>
      </c>
      <c r="F18" s="153" t="s">
        <v>20</v>
      </c>
      <c r="G18" s="144" t="s">
        <v>263</v>
      </c>
      <c r="H18" s="160" t="s">
        <v>13</v>
      </c>
      <c r="I18" s="162" t="s">
        <v>12</v>
      </c>
      <c r="J18" s="141" t="s">
        <v>256</v>
      </c>
      <c r="K18" s="142"/>
      <c r="L18" s="160" t="s">
        <v>11</v>
      </c>
      <c r="M18" s="158" t="s">
        <v>374</v>
      </c>
    </row>
    <row r="19" spans="1:13" s="1" customFormat="1" ht="15.75" customHeight="1" thickBot="1">
      <c r="A19" s="143"/>
      <c r="B19" s="147"/>
      <c r="C19" s="150"/>
      <c r="D19" s="149"/>
      <c r="E19" s="152"/>
      <c r="F19" s="154"/>
      <c r="G19" s="145"/>
      <c r="H19" s="161"/>
      <c r="I19" s="163"/>
      <c r="J19" s="99" t="s">
        <v>257</v>
      </c>
      <c r="K19" s="99" t="s">
        <v>255</v>
      </c>
      <c r="L19" s="161"/>
      <c r="M19" s="159"/>
    </row>
    <row r="20" spans="1:13" s="4" customFormat="1" ht="15.75" customHeight="1">
      <c r="A20" s="143"/>
      <c r="B20" s="52"/>
      <c r="C20" s="53" t="str">
        <f>IF(F20=0,"   ",VLOOKUP($G$3,Sheet2!$A$1:$C$320,2))</f>
        <v>   </v>
      </c>
      <c r="D20" s="54" t="str">
        <f>IF(F20=0,"   ",$G$3)</f>
        <v>   </v>
      </c>
      <c r="E20" s="55">
        <v>1</v>
      </c>
      <c r="F20" s="56"/>
      <c r="G20" s="57"/>
      <c r="H20" s="49"/>
      <c r="I20" s="58"/>
      <c r="J20" s="47"/>
      <c r="K20" s="103"/>
      <c r="L20" s="106"/>
      <c r="M20" s="110"/>
    </row>
    <row r="21" spans="1:13" s="4" customFormat="1" ht="15.75" customHeight="1">
      <c r="A21" s="143"/>
      <c r="B21" s="8"/>
      <c r="C21" s="9" t="str">
        <f>IF(F21=0,"   ",VLOOKUP($G$3,Sheet2!$A$1:$C$320,2))</f>
        <v>   </v>
      </c>
      <c r="D21" s="25" t="str">
        <f aca="true" t="shared" si="0" ref="D21:D44">IF(F21=0,"   ",$G$3)</f>
        <v>   </v>
      </c>
      <c r="E21" s="21">
        <v>2</v>
      </c>
      <c r="F21" s="10"/>
      <c r="G21" s="69"/>
      <c r="H21" s="50"/>
      <c r="I21" s="11"/>
      <c r="J21" s="48"/>
      <c r="K21" s="104"/>
      <c r="L21" s="107"/>
      <c r="M21" s="111"/>
    </row>
    <row r="22" spans="1:13" s="4" customFormat="1" ht="15.75" customHeight="1">
      <c r="A22" s="143"/>
      <c r="B22" s="8"/>
      <c r="C22" s="9" t="str">
        <f>IF(F22=0,"   ",VLOOKUP($G$3,Sheet2!$A$1:$C$320,2))</f>
        <v>   </v>
      </c>
      <c r="D22" s="25" t="str">
        <f t="shared" si="0"/>
        <v>   </v>
      </c>
      <c r="E22" s="21">
        <v>3</v>
      </c>
      <c r="F22" s="10"/>
      <c r="G22" s="69"/>
      <c r="H22" s="50"/>
      <c r="I22" s="11"/>
      <c r="J22" s="48"/>
      <c r="K22" s="104"/>
      <c r="L22" s="108"/>
      <c r="M22" s="111"/>
    </row>
    <row r="23" spans="1:13" s="4" customFormat="1" ht="15.75" customHeight="1">
      <c r="A23" s="143"/>
      <c r="B23" s="8"/>
      <c r="C23" s="9" t="str">
        <f>IF(F23=0,"   ",VLOOKUP($G$3,Sheet2!$A$1:$C$320,2))</f>
        <v>   </v>
      </c>
      <c r="D23" s="25" t="str">
        <f t="shared" si="0"/>
        <v>   </v>
      </c>
      <c r="E23" s="21">
        <v>4</v>
      </c>
      <c r="F23" s="10"/>
      <c r="G23" s="69"/>
      <c r="H23" s="50"/>
      <c r="I23" s="11"/>
      <c r="J23" s="48"/>
      <c r="K23" s="104"/>
      <c r="L23" s="108"/>
      <c r="M23" s="111"/>
    </row>
    <row r="24" spans="1:13" s="4" customFormat="1" ht="15.75" customHeight="1">
      <c r="A24" s="143"/>
      <c r="B24" s="8"/>
      <c r="C24" s="9" t="str">
        <f>IF(F24=0,"   ",VLOOKUP($G$3,Sheet2!$A$1:$C$320,2))</f>
        <v>   </v>
      </c>
      <c r="D24" s="25" t="str">
        <f t="shared" si="0"/>
        <v>   </v>
      </c>
      <c r="E24" s="21">
        <v>5</v>
      </c>
      <c r="F24" s="10"/>
      <c r="G24" s="69"/>
      <c r="H24" s="50"/>
      <c r="I24" s="11"/>
      <c r="J24" s="48"/>
      <c r="K24" s="104"/>
      <c r="L24" s="108"/>
      <c r="M24" s="111"/>
    </row>
    <row r="25" spans="1:13" s="4" customFormat="1" ht="15.75" customHeight="1">
      <c r="A25" s="143"/>
      <c r="B25" s="8"/>
      <c r="C25" s="9" t="str">
        <f>IF(F25=0,"   ",VLOOKUP($G$3,Sheet2!$A$1:$C$320,2))</f>
        <v>   </v>
      </c>
      <c r="D25" s="25" t="str">
        <f t="shared" si="0"/>
        <v>   </v>
      </c>
      <c r="E25" s="21">
        <v>6</v>
      </c>
      <c r="F25" s="10"/>
      <c r="G25" s="69"/>
      <c r="H25" s="50"/>
      <c r="I25" s="11"/>
      <c r="J25" s="48"/>
      <c r="K25" s="104"/>
      <c r="L25" s="108"/>
      <c r="M25" s="111"/>
    </row>
    <row r="26" spans="1:13" s="4" customFormat="1" ht="15.75" customHeight="1">
      <c r="A26" s="143"/>
      <c r="B26" s="8"/>
      <c r="C26" s="9" t="str">
        <f>IF(F26=0,"   ",VLOOKUP($G$3,Sheet2!$A$1:$C$320,2))</f>
        <v>   </v>
      </c>
      <c r="D26" s="25" t="str">
        <f t="shared" si="0"/>
        <v>   </v>
      </c>
      <c r="E26" s="21">
        <v>7</v>
      </c>
      <c r="F26" s="10"/>
      <c r="G26" s="69"/>
      <c r="H26" s="50"/>
      <c r="I26" s="11"/>
      <c r="J26" s="48"/>
      <c r="K26" s="104"/>
      <c r="L26" s="108"/>
      <c r="M26" s="111"/>
    </row>
    <row r="27" spans="1:13" s="4" customFormat="1" ht="15.75" customHeight="1">
      <c r="A27" s="143"/>
      <c r="B27" s="8"/>
      <c r="C27" s="9" t="str">
        <f>IF(F27=0,"   ",VLOOKUP($G$3,Sheet2!$A$1:$C$320,2))</f>
        <v>   </v>
      </c>
      <c r="D27" s="25" t="str">
        <f t="shared" si="0"/>
        <v>   </v>
      </c>
      <c r="E27" s="21">
        <v>8</v>
      </c>
      <c r="F27" s="10"/>
      <c r="G27" s="69"/>
      <c r="H27" s="50"/>
      <c r="I27" s="11"/>
      <c r="J27" s="48"/>
      <c r="K27" s="104"/>
      <c r="L27" s="108"/>
      <c r="M27" s="111"/>
    </row>
    <row r="28" spans="1:13" s="4" customFormat="1" ht="15.75" customHeight="1">
      <c r="A28" s="143"/>
      <c r="B28" s="8"/>
      <c r="C28" s="9" t="str">
        <f>IF(F28=0,"   ",VLOOKUP($G$3,Sheet2!$A$1:$C$320,2))</f>
        <v>   </v>
      </c>
      <c r="D28" s="25" t="str">
        <f t="shared" si="0"/>
        <v>   </v>
      </c>
      <c r="E28" s="21">
        <v>9</v>
      </c>
      <c r="F28" s="10"/>
      <c r="G28" s="69"/>
      <c r="H28" s="50"/>
      <c r="I28" s="11"/>
      <c r="J28" s="48"/>
      <c r="K28" s="104"/>
      <c r="L28" s="108"/>
      <c r="M28" s="111"/>
    </row>
    <row r="29" spans="1:13" s="4" customFormat="1" ht="15.75" customHeight="1">
      <c r="A29" s="143"/>
      <c r="B29" s="8"/>
      <c r="C29" s="9" t="str">
        <f>IF(F29=0,"   ",VLOOKUP($G$3,Sheet2!$A$1:$C$320,2))</f>
        <v>   </v>
      </c>
      <c r="D29" s="25" t="str">
        <f t="shared" si="0"/>
        <v>   </v>
      </c>
      <c r="E29" s="21">
        <v>10</v>
      </c>
      <c r="F29" s="10"/>
      <c r="G29" s="69"/>
      <c r="H29" s="50"/>
      <c r="I29" s="11"/>
      <c r="J29" s="48"/>
      <c r="K29" s="104"/>
      <c r="L29" s="108"/>
      <c r="M29" s="111"/>
    </row>
    <row r="30" spans="1:13" s="4" customFormat="1" ht="15.75" customHeight="1">
      <c r="A30" s="143"/>
      <c r="B30" s="8"/>
      <c r="C30" s="9" t="str">
        <f>IF(F30=0,"   ",VLOOKUP($G$3,Sheet2!$A$1:$C$320,2))</f>
        <v>   </v>
      </c>
      <c r="D30" s="25" t="str">
        <f t="shared" si="0"/>
        <v>   </v>
      </c>
      <c r="E30" s="21">
        <v>11</v>
      </c>
      <c r="F30" s="10"/>
      <c r="G30" s="69"/>
      <c r="H30" s="50"/>
      <c r="I30" s="11"/>
      <c r="J30" s="48"/>
      <c r="K30" s="104"/>
      <c r="L30" s="108"/>
      <c r="M30" s="111"/>
    </row>
    <row r="31" spans="1:13" s="4" customFormat="1" ht="15.75" customHeight="1">
      <c r="A31" s="143"/>
      <c r="B31" s="8"/>
      <c r="C31" s="9" t="str">
        <f>IF(F31=0,"   ",VLOOKUP($G$3,Sheet2!$A$1:$C$320,2))</f>
        <v>   </v>
      </c>
      <c r="D31" s="25" t="str">
        <f t="shared" si="0"/>
        <v>   </v>
      </c>
      <c r="E31" s="21">
        <v>12</v>
      </c>
      <c r="F31" s="10"/>
      <c r="G31" s="69"/>
      <c r="H31" s="50"/>
      <c r="I31" s="11"/>
      <c r="J31" s="48"/>
      <c r="K31" s="104"/>
      <c r="L31" s="108"/>
      <c r="M31" s="111"/>
    </row>
    <row r="32" spans="1:13" s="4" customFormat="1" ht="15.75" customHeight="1">
      <c r="A32" s="143"/>
      <c r="B32" s="8"/>
      <c r="C32" s="9" t="str">
        <f>IF(F32=0,"   ",VLOOKUP($G$3,Sheet2!$A$1:$C$320,2))</f>
        <v>   </v>
      </c>
      <c r="D32" s="25" t="str">
        <f t="shared" si="0"/>
        <v>   </v>
      </c>
      <c r="E32" s="21">
        <v>13</v>
      </c>
      <c r="F32" s="10"/>
      <c r="G32" s="69"/>
      <c r="H32" s="50"/>
      <c r="I32" s="11"/>
      <c r="J32" s="48"/>
      <c r="K32" s="104"/>
      <c r="L32" s="108"/>
      <c r="M32" s="111"/>
    </row>
    <row r="33" spans="1:13" s="4" customFormat="1" ht="15.75" customHeight="1">
      <c r="A33" s="143"/>
      <c r="B33" s="8"/>
      <c r="C33" s="9" t="str">
        <f>IF(F33=0,"   ",VLOOKUP($G$3,Sheet2!$A$1:$C$320,2))</f>
        <v>   </v>
      </c>
      <c r="D33" s="25" t="str">
        <f t="shared" si="0"/>
        <v>   </v>
      </c>
      <c r="E33" s="21">
        <v>14</v>
      </c>
      <c r="F33" s="10"/>
      <c r="G33" s="69"/>
      <c r="H33" s="50"/>
      <c r="I33" s="11"/>
      <c r="J33" s="48"/>
      <c r="K33" s="104"/>
      <c r="L33" s="108"/>
      <c r="M33" s="111"/>
    </row>
    <row r="34" spans="1:13" s="4" customFormat="1" ht="15.75" customHeight="1">
      <c r="A34" s="143"/>
      <c r="B34" s="8"/>
      <c r="C34" s="9" t="str">
        <f>IF(F34=0,"   ",VLOOKUP($G$3,Sheet2!$A$1:$C$320,2))</f>
        <v>   </v>
      </c>
      <c r="D34" s="25" t="str">
        <f t="shared" si="0"/>
        <v>   </v>
      </c>
      <c r="E34" s="21">
        <v>15</v>
      </c>
      <c r="F34" s="10"/>
      <c r="G34" s="69"/>
      <c r="H34" s="50"/>
      <c r="I34" s="11"/>
      <c r="J34" s="48"/>
      <c r="K34" s="104"/>
      <c r="L34" s="108"/>
      <c r="M34" s="111"/>
    </row>
    <row r="35" spans="1:13" s="4" customFormat="1" ht="15.75" customHeight="1">
      <c r="A35" s="143"/>
      <c r="B35" s="8"/>
      <c r="C35" s="9" t="str">
        <f>IF(F35=0,"   ",VLOOKUP($G$3,Sheet2!$A$1:$C$320,2))</f>
        <v>   </v>
      </c>
      <c r="D35" s="25" t="str">
        <f t="shared" si="0"/>
        <v>   </v>
      </c>
      <c r="E35" s="21">
        <v>16</v>
      </c>
      <c r="F35" s="10"/>
      <c r="G35" s="69"/>
      <c r="H35" s="50"/>
      <c r="I35" s="11"/>
      <c r="J35" s="48"/>
      <c r="K35" s="104"/>
      <c r="L35" s="108"/>
      <c r="M35" s="111"/>
    </row>
    <row r="36" spans="1:13" s="4" customFormat="1" ht="15.75" customHeight="1">
      <c r="A36" s="143"/>
      <c r="B36" s="8"/>
      <c r="C36" s="9" t="str">
        <f>IF(F36=0,"   ",VLOOKUP($G$3,Sheet2!$A$1:$C$320,2))</f>
        <v>   </v>
      </c>
      <c r="D36" s="25" t="str">
        <f t="shared" si="0"/>
        <v>   </v>
      </c>
      <c r="E36" s="21">
        <v>17</v>
      </c>
      <c r="F36" s="10"/>
      <c r="G36" s="69"/>
      <c r="H36" s="50"/>
      <c r="I36" s="11"/>
      <c r="J36" s="48"/>
      <c r="K36" s="104"/>
      <c r="L36" s="108"/>
      <c r="M36" s="111"/>
    </row>
    <row r="37" spans="1:13" s="4" customFormat="1" ht="15.75" customHeight="1">
      <c r="A37" s="143"/>
      <c r="B37" s="8"/>
      <c r="C37" s="9" t="str">
        <f>IF(F37=0,"   ",VLOOKUP($G$3,Sheet2!$A$1:$C$320,2))</f>
        <v>   </v>
      </c>
      <c r="D37" s="25" t="str">
        <f t="shared" si="0"/>
        <v>   </v>
      </c>
      <c r="E37" s="21">
        <v>18</v>
      </c>
      <c r="F37" s="10"/>
      <c r="G37" s="69"/>
      <c r="H37" s="50"/>
      <c r="I37" s="11"/>
      <c r="J37" s="48"/>
      <c r="K37" s="104"/>
      <c r="L37" s="108"/>
      <c r="M37" s="111"/>
    </row>
    <row r="38" spans="1:13" s="4" customFormat="1" ht="15.75" customHeight="1">
      <c r="A38" s="143"/>
      <c r="B38" s="8"/>
      <c r="C38" s="9" t="str">
        <f>IF(F38=0,"   ",VLOOKUP($G$3,Sheet2!$A$1:$C$320,2))</f>
        <v>   </v>
      </c>
      <c r="D38" s="25" t="str">
        <f t="shared" si="0"/>
        <v>   </v>
      </c>
      <c r="E38" s="21">
        <v>19</v>
      </c>
      <c r="F38" s="10"/>
      <c r="G38" s="69"/>
      <c r="H38" s="50"/>
      <c r="I38" s="11"/>
      <c r="J38" s="48"/>
      <c r="K38" s="104"/>
      <c r="L38" s="108"/>
      <c r="M38" s="111"/>
    </row>
    <row r="39" spans="1:13" s="4" customFormat="1" ht="15.75" customHeight="1">
      <c r="A39" s="143"/>
      <c r="B39" s="8"/>
      <c r="C39" s="9" t="str">
        <f>IF(F39=0,"   ",VLOOKUP($G$3,Sheet2!$A$1:$C$320,2))</f>
        <v>   </v>
      </c>
      <c r="D39" s="25" t="str">
        <f t="shared" si="0"/>
        <v>   </v>
      </c>
      <c r="E39" s="21">
        <v>20</v>
      </c>
      <c r="F39" s="10"/>
      <c r="G39" s="69"/>
      <c r="H39" s="50"/>
      <c r="I39" s="11"/>
      <c r="J39" s="48"/>
      <c r="K39" s="104"/>
      <c r="L39" s="108"/>
      <c r="M39" s="111"/>
    </row>
    <row r="40" spans="1:13" s="4" customFormat="1" ht="15.75" customHeight="1">
      <c r="A40" s="143"/>
      <c r="B40" s="8"/>
      <c r="C40" s="9" t="str">
        <f>IF(F40=0,"   ",VLOOKUP($G$3,Sheet2!$A$1:$C$320,2))</f>
        <v>   </v>
      </c>
      <c r="D40" s="25" t="str">
        <f t="shared" si="0"/>
        <v>   </v>
      </c>
      <c r="E40" s="21">
        <v>21</v>
      </c>
      <c r="F40" s="10"/>
      <c r="G40" s="69"/>
      <c r="H40" s="50"/>
      <c r="I40" s="11"/>
      <c r="J40" s="48"/>
      <c r="K40" s="104"/>
      <c r="L40" s="108"/>
      <c r="M40" s="111"/>
    </row>
    <row r="41" spans="1:13" s="4" customFormat="1" ht="15.75" customHeight="1">
      <c r="A41" s="143"/>
      <c r="B41" s="8"/>
      <c r="C41" s="9" t="str">
        <f>IF(F41=0,"   ",VLOOKUP($G$3,Sheet2!$A$1:$C$320,2))</f>
        <v>   </v>
      </c>
      <c r="D41" s="25" t="str">
        <f t="shared" si="0"/>
        <v>   </v>
      </c>
      <c r="E41" s="21">
        <v>22</v>
      </c>
      <c r="F41" s="10"/>
      <c r="G41" s="69"/>
      <c r="H41" s="50"/>
      <c r="I41" s="11"/>
      <c r="J41" s="48"/>
      <c r="K41" s="104"/>
      <c r="L41" s="108"/>
      <c r="M41" s="111"/>
    </row>
    <row r="42" spans="1:13" s="4" customFormat="1" ht="15.75" customHeight="1">
      <c r="A42" s="143"/>
      <c r="B42" s="8"/>
      <c r="C42" s="9" t="str">
        <f>IF(F42=0,"   ",VLOOKUP($G$3,Sheet2!$A$1:$C$320,2))</f>
        <v>   </v>
      </c>
      <c r="D42" s="25" t="str">
        <f t="shared" si="0"/>
        <v>   </v>
      </c>
      <c r="E42" s="21">
        <v>23</v>
      </c>
      <c r="F42" s="10"/>
      <c r="G42" s="69"/>
      <c r="H42" s="50"/>
      <c r="I42" s="11"/>
      <c r="J42" s="48"/>
      <c r="K42" s="104"/>
      <c r="L42" s="108"/>
      <c r="M42" s="111"/>
    </row>
    <row r="43" spans="1:13" s="4" customFormat="1" ht="15.75" customHeight="1">
      <c r="A43" s="143"/>
      <c r="B43" s="8"/>
      <c r="C43" s="9" t="str">
        <f>IF(F43=0,"   ",VLOOKUP($G$3,Sheet2!$A$1:$C$320,2))</f>
        <v>   </v>
      </c>
      <c r="D43" s="25" t="str">
        <f t="shared" si="0"/>
        <v>   </v>
      </c>
      <c r="E43" s="21">
        <v>24</v>
      </c>
      <c r="F43" s="10"/>
      <c r="G43" s="69"/>
      <c r="H43" s="50"/>
      <c r="I43" s="11"/>
      <c r="J43" s="48"/>
      <c r="K43" s="104"/>
      <c r="L43" s="108"/>
      <c r="M43" s="111"/>
    </row>
    <row r="44" spans="1:13" s="4" customFormat="1" ht="15.75" customHeight="1" thickBot="1">
      <c r="A44" s="143"/>
      <c r="B44" s="12"/>
      <c r="C44" s="100" t="str">
        <f>IF(F44=0,"   ",VLOOKUP($G$3,Sheet2!$A$1:$C$320,2))</f>
        <v>   </v>
      </c>
      <c r="D44" s="46" t="str">
        <f t="shared" si="0"/>
        <v>   </v>
      </c>
      <c r="E44" s="59">
        <v>25</v>
      </c>
      <c r="F44" s="60"/>
      <c r="G44" s="70"/>
      <c r="H44" s="51"/>
      <c r="I44" s="61"/>
      <c r="J44" s="62"/>
      <c r="K44" s="105"/>
      <c r="L44" s="109"/>
      <c r="M44" s="112"/>
    </row>
    <row r="45" spans="1:13" s="4" customFormat="1" ht="15.75" customHeight="1">
      <c r="A45" s="113"/>
      <c r="B45" s="139"/>
      <c r="C45" s="115" t="str">
        <f>IF(H45=0,"   ",VLOOKUP($G$3,Sheet2!$A$1:$C$320,2))</f>
        <v>   </v>
      </c>
      <c r="D45" s="114" t="str">
        <f>IF(H45=0,"   ",$G$3)</f>
        <v>   </v>
      </c>
      <c r="E45" s="155" t="s">
        <v>376</v>
      </c>
      <c r="F45" s="156"/>
      <c r="G45" s="157"/>
      <c r="H45" s="50"/>
      <c r="I45" s="129"/>
      <c r="J45" s="133" t="s">
        <v>378</v>
      </c>
      <c r="K45" s="222"/>
      <c r="L45" s="135"/>
      <c r="M45" s="136"/>
    </row>
    <row r="46" spans="1:13" s="4" customFormat="1" ht="15.75" customHeight="1" thickBot="1">
      <c r="A46" s="113"/>
      <c r="B46" s="140"/>
      <c r="C46" s="128"/>
      <c r="D46" s="46" t="str">
        <f>IF(F46=0,"   ",$G$3)</f>
        <v>   </v>
      </c>
      <c r="E46" s="197" t="s">
        <v>377</v>
      </c>
      <c r="F46" s="198"/>
      <c r="G46" s="199"/>
      <c r="H46" s="127"/>
      <c r="I46" s="130"/>
      <c r="J46" s="134" t="s">
        <v>378</v>
      </c>
      <c r="K46" s="132"/>
      <c r="L46" s="137"/>
      <c r="M46" s="138"/>
    </row>
    <row r="47" spans="1:14" s="4" customFormat="1" ht="16.5" customHeight="1">
      <c r="A47" s="30"/>
      <c r="B47" s="6"/>
      <c r="C47" s="6"/>
      <c r="D47" s="6"/>
      <c r="E47" s="6"/>
      <c r="F47" s="26"/>
      <c r="G47" s="22"/>
      <c r="H47" s="16"/>
      <c r="I47" s="16"/>
      <c r="J47" s="5"/>
      <c r="K47" s="5"/>
      <c r="M47" s="17"/>
      <c r="N47" s="5"/>
    </row>
    <row r="52" ht="14.25" hidden="1">
      <c r="M52" s="6"/>
    </row>
    <row r="53" spans="6:13" ht="14.25" hidden="1">
      <c r="F53" s="23" t="s">
        <v>258</v>
      </c>
      <c r="G53" s="19" t="s">
        <v>271</v>
      </c>
      <c r="I53" t="s">
        <v>14</v>
      </c>
      <c r="J53" t="s">
        <v>283</v>
      </c>
      <c r="K53" t="s">
        <v>318</v>
      </c>
      <c r="L53" t="s">
        <v>272</v>
      </c>
      <c r="M53" s="7" t="s">
        <v>291</v>
      </c>
    </row>
    <row r="54" spans="6:13" ht="14.25" hidden="1">
      <c r="F54" s="23" t="s">
        <v>19</v>
      </c>
      <c r="G54" s="19" t="s">
        <v>273</v>
      </c>
      <c r="I54" t="s">
        <v>15</v>
      </c>
      <c r="J54" t="s">
        <v>284</v>
      </c>
      <c r="K54" t="s">
        <v>319</v>
      </c>
      <c r="L54" t="s">
        <v>274</v>
      </c>
      <c r="M54" s="7" t="s">
        <v>292</v>
      </c>
    </row>
    <row r="55" spans="6:13" ht="14.25" hidden="1">
      <c r="F55" s="23" t="s">
        <v>259</v>
      </c>
      <c r="G55" s="19" t="s">
        <v>275</v>
      </c>
      <c r="I55" t="s">
        <v>16</v>
      </c>
      <c r="J55" t="s">
        <v>285</v>
      </c>
      <c r="K55" t="s">
        <v>320</v>
      </c>
      <c r="L55" t="s">
        <v>276</v>
      </c>
      <c r="M55" s="7"/>
    </row>
    <row r="56" spans="6:13" ht="14.25" hidden="1">
      <c r="F56" s="23" t="s">
        <v>260</v>
      </c>
      <c r="G56" s="19" t="s">
        <v>277</v>
      </c>
      <c r="I56" t="s">
        <v>261</v>
      </c>
      <c r="J56" t="s">
        <v>286</v>
      </c>
      <c r="K56" t="s">
        <v>321</v>
      </c>
      <c r="L56" t="s">
        <v>278</v>
      </c>
      <c r="M56" s="7"/>
    </row>
    <row r="57" spans="6:12" ht="13.5" hidden="1">
      <c r="F57" s="23" t="s">
        <v>85</v>
      </c>
      <c r="G57" s="19" t="s">
        <v>86</v>
      </c>
      <c r="I57" t="s">
        <v>262</v>
      </c>
      <c r="J57" t="s">
        <v>287</v>
      </c>
      <c r="K57" t="s">
        <v>323</v>
      </c>
      <c r="L57" t="s">
        <v>279</v>
      </c>
    </row>
    <row r="58" spans="7:12" ht="13.5" hidden="1">
      <c r="G58" s="19" t="s">
        <v>87</v>
      </c>
      <c r="I58" t="s">
        <v>122</v>
      </c>
      <c r="J58" t="s">
        <v>288</v>
      </c>
      <c r="K58" t="s">
        <v>322</v>
      </c>
      <c r="L58" t="s">
        <v>280</v>
      </c>
    </row>
    <row r="59" spans="7:12" ht="13.5" hidden="1">
      <c r="G59" s="19" t="s">
        <v>88</v>
      </c>
      <c r="J59" t="s">
        <v>289</v>
      </c>
      <c r="K59" t="s">
        <v>324</v>
      </c>
      <c r="L59" t="s">
        <v>281</v>
      </c>
    </row>
    <row r="60" ht="13.5" hidden="1">
      <c r="L60" t="s">
        <v>282</v>
      </c>
    </row>
  </sheetData>
  <sheetProtection/>
  <mergeCells count="34">
    <mergeCell ref="G3:G4"/>
    <mergeCell ref="F5:F6"/>
    <mergeCell ref="G11:I12"/>
    <mergeCell ref="F7:F8"/>
    <mergeCell ref="G15:G16"/>
    <mergeCell ref="G13:I14"/>
    <mergeCell ref="J16:K16"/>
    <mergeCell ref="E46:G46"/>
    <mergeCell ref="F13:F14"/>
    <mergeCell ref="B3:E3"/>
    <mergeCell ref="F11:F12"/>
    <mergeCell ref="G9:I9"/>
    <mergeCell ref="G10:I10"/>
    <mergeCell ref="F3:F4"/>
    <mergeCell ref="M18:M19"/>
    <mergeCell ref="H18:H19"/>
    <mergeCell ref="L18:L19"/>
    <mergeCell ref="I18:I19"/>
    <mergeCell ref="J3:M14"/>
    <mergeCell ref="H3:H4"/>
    <mergeCell ref="I3:I4"/>
    <mergeCell ref="G5:I6"/>
    <mergeCell ref="G7:I8"/>
    <mergeCell ref="J15:K15"/>
    <mergeCell ref="B45:B46"/>
    <mergeCell ref="J18:K18"/>
    <mergeCell ref="A18:A44"/>
    <mergeCell ref="G18:G19"/>
    <mergeCell ref="B18:B19"/>
    <mergeCell ref="D18:D19"/>
    <mergeCell ref="C18:C19"/>
    <mergeCell ref="E18:E19"/>
    <mergeCell ref="F18:F19"/>
    <mergeCell ref="E45:G45"/>
  </mergeCells>
  <dataValidations count="22">
    <dataValidation allowBlank="1" showInputMessage="1" showErrorMessage="1" promptTitle="題名" prompt="題名には「　」をつけてください&#10;デザイン以外は&#10;全角で１０文字以内&#10;半角で２０文字以内&#10;デザインは全角１５文字以内&#10;半角で３０文字以内&#10;〈スペースも１文字〉&#10;&#10;" sqref="K20:K44"/>
    <dataValidation type="custom" allowBlank="1" showInputMessage="1" showErrorMessage="1" promptTitle="入力しないでください。" prompt="学校番号を入力すると自動的に表示します。" errorTitle="入力禁止" sqref="G7:I8">
      <formula1>"0-0"</formula1>
    </dataValidation>
    <dataValidation type="custom" allowBlank="1" showInputMessage="1" showErrorMessage="1" promptTitle="受付番号" prompt="受付で記入しますので入力しないでください&#10;" errorTitle="入力禁止" error="受付で記入します" sqref="I3:I4">
      <formula1>"0-0"</formula1>
    </dataValidation>
    <dataValidation type="whole" allowBlank="1" showInputMessage="1" showErrorMessage="1" promptTitle="学校番号" prompt="一覧表で確認して入力ミスがないようにお願いします&#10;学校番号は次のシートにあります&#10;&#10;" error="学校番号を入力して下さい" sqref="G3:G4">
      <formula1>101</formula1>
      <formula2>420</formula2>
    </dataValidation>
    <dataValidation type="custom" allowBlank="1" showInputMessage="1" showErrorMessage="1" promptTitle="出品数" prompt="下表より算出いたします。" errorTitle="エラー" error="入力しないでください" sqref="E9:E10">
      <formula1>0</formula1>
    </dataValidation>
    <dataValidation type="custom" allowBlank="1" showInputMessage="1" showErrorMessage="1" promptTitle="出品数" prompt="下表より算出します" errorTitle="エラー" error="入力しないでください" sqref="E8">
      <formula1>0</formula1>
    </dataValidation>
    <dataValidation type="custom" allowBlank="1" showInputMessage="1" showErrorMessage="1" promptTitle="出品数" prompt="下表より算出します。" errorTitle="エラー" error="入力しないでください" sqref="F15 E6:E7 E4">
      <formula1>0</formula1>
    </dataValidation>
    <dataValidation type="custom" allowBlank="1" showInputMessage="1" showErrorMessage="1" promptTitle="出品数" prompt="下表より算出&#10;します。" errorTitle="エラー" error="入力しないでください" sqref="E5">
      <formula1>0</formula1>
    </dataValidation>
    <dataValidation errorStyle="information" allowBlank="1" showInputMessage="1" showErrorMessage="1" promptTitle="チェックを" prompt="該当項目&#10;　○を塗りつぶすか&#10;　●を記入してください" sqref="I15:I16"/>
    <dataValidation type="custom" allowBlank="1" showInputMessage="1" showErrorMessage="1" promptTitle="入力禁止" prompt="受付時に記入しますので入力しないで下さい。" errorTitle="入力禁止" error="受付時に記入しますので入力しないで下さい。" sqref="B20:B44">
      <formula1>"　"</formula1>
    </dataValidation>
    <dataValidation allowBlank="1" showInputMessage="1" showErrorMessage="1" promptTitle="緊急連絡用です。" prompt="作品の破損など、トラブルの時用の緊急連絡先を記入して下さい。" sqref="G13:I13"/>
    <dataValidation type="custom" allowBlank="1" showInputMessage="1" showErrorMessage="1" promptTitle="生徒数" prompt="下表より算出します。" errorTitle="エラー" error="入力しないでください" sqref="E11:E15">
      <formula1>0</formula1>
    </dataValidation>
    <dataValidation errorStyle="warning" allowBlank="1" showInputMessage="1" promptTitle="顧問氏名" prompt="学校番号を入力すると表示します。&#10;顧問が名が出ない場合や、違っているときは、入力して下さい" sqref="G11:I12"/>
    <dataValidation allowBlank="1" showInputMessage="1" showErrorMessage="1" promptTitle="デザインの説明" prompt="デザイン部門の場合は、&#10;説明を入れてください&#10;全角で２２文字以内&#10;半角で４４文字以内&#10;〈スペースも１文字〉&#10;&#10;　環境保護ポスター&#10;　書籍ポスター&#10;　○○のためのポスター&#10;　○○のためのイラスト　など。" sqref="J20:J44"/>
    <dataValidation type="custom" allowBlank="1" showInputMessage="1" showErrorMessage="1" promptTitle="受け付けようです" prompt="入力しないで下さい" sqref="G5:I6">
      <formula1>"　"</formula1>
    </dataValidation>
    <dataValidation type="list" allowBlank="1" showInputMessage="1" showErrorMessage="1" promptTitle="部門" prompt="リスト▼から選択して下さい&#10;選択したデータをコピーしても可" error="リスト▼から選択して下さい" sqref="F20:F44">
      <formula1>$F$53:$F$57</formula1>
    </dataValidation>
    <dataValidation type="list" allowBlank="1" showInputMessage="1" showErrorMessage="1" promptTitle="種別" prompt="絵画部門以外は、リストから選択して下さい&#10;選択したデータをコピーしても可" error="リスト▼から選択して下さい" sqref="G20:G44">
      <formula1>$G$53:$G$59</formula1>
    </dataValidation>
    <dataValidation type="list" allowBlank="1" showInputMessage="1" promptTitle="大きさ" prompt="リスト▼から選択して下さい&#10;リストにない場合入力して下さい&#10;立体は　縦×横×高さ　単位は㎝&#10;㎝は記入しないで下さい" sqref="L20:L44">
      <formula1>$L$53:$L$60</formula1>
    </dataValidation>
    <dataValidation type="list" allowBlank="1" showInputMessage="1" showErrorMessage="1" promptTitle="九州大会参加" prompt="参加できる場合は○&#10;できない場合は×を選択して下さい&#10;（全員入力）" sqref="M20:M44">
      <formula1>$M$53:$M$54</formula1>
    </dataValidation>
    <dataValidation allowBlank="1" showInputMessage="1" showErrorMessage="1" promptTitle="氏名" prompt="第３水準までの漢字で入力してください。&#10;名字と名前の間は、一文字あけてください。&#10;" sqref="H20:H46"/>
    <dataValidation type="list" allowBlank="1" showInputMessage="1" showErrorMessage="1" promptTitle="学年" prompt="リスト▼から選択して下さい&#10;選択したデータをコピーしても可" error="リスト▼から選択して下さい" sqref="I20:I46">
      <formula1>$I$53:$I$58</formula1>
    </dataValidation>
    <dataValidation type="list" allowBlank="1" showInputMessage="1" showErrorMessage="1" sqref="K45:K46">
      <formula1>"はじめてのデッサン,静物基礎,静物応用,人物デッサン,石膏デッサン,風景,ポスター"</formula1>
    </dataValidation>
  </dataValidations>
  <printOptions/>
  <pageMargins left="0.57" right="0.1968503937007874" top="0.21" bottom="0.22" header="0.2362204724409449" footer="0.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N60"/>
  <sheetViews>
    <sheetView showZeros="0" zoomScalePageLayoutView="0" workbookViewId="0" topLeftCell="A1">
      <selection activeCell="K46" sqref="K46"/>
    </sheetView>
  </sheetViews>
  <sheetFormatPr defaultColWidth="8.875" defaultRowHeight="13.5"/>
  <cols>
    <col min="1" max="1" width="3.375" style="0" customWidth="1"/>
    <col min="2" max="2" width="10.50390625" style="0" customWidth="1"/>
    <col min="3" max="3" width="20.00390625" style="0" hidden="1" customWidth="1"/>
    <col min="4" max="4" width="5.125" style="0" hidden="1" customWidth="1"/>
    <col min="5" max="5" width="3.375" style="0" customWidth="1"/>
    <col min="6" max="6" width="14.125" style="23" customWidth="1"/>
    <col min="7" max="7" width="14.125" style="19" customWidth="1"/>
    <col min="8" max="8" width="16.375" style="0" customWidth="1"/>
    <col min="9" max="9" width="7.50390625" style="0" customWidth="1"/>
    <col min="10" max="10" width="53.50390625" style="0" customWidth="1"/>
    <col min="11" max="11" width="27.375" style="0" customWidth="1"/>
    <col min="12" max="12" width="17.50390625" style="0" customWidth="1"/>
    <col min="13" max="13" width="12.125" style="0" customWidth="1"/>
    <col min="14" max="14" width="13.625" style="0" customWidth="1"/>
  </cols>
  <sheetData>
    <row r="1" spans="2:11" s="1" customFormat="1" ht="24.75" customHeight="1">
      <c r="B1" s="14" t="s">
        <v>375</v>
      </c>
      <c r="C1" s="29"/>
      <c r="D1" s="29"/>
      <c r="E1" s="2"/>
      <c r="F1" s="24"/>
      <c r="G1" s="20"/>
      <c r="J1" s="3"/>
      <c r="K1" s="3"/>
    </row>
    <row r="2" spans="2:11" s="1" customFormat="1" ht="8.25" customHeight="1" thickBot="1">
      <c r="B2" s="29"/>
      <c r="C2" s="29"/>
      <c r="D2" s="29"/>
      <c r="E2" s="2"/>
      <c r="F2" s="24"/>
      <c r="G2" s="20"/>
      <c r="J2" s="3"/>
      <c r="K2" s="3"/>
    </row>
    <row r="3" spans="2:13" s="1" customFormat="1" ht="15.75" customHeight="1">
      <c r="B3" s="202" t="s">
        <v>2</v>
      </c>
      <c r="C3" s="203"/>
      <c r="D3" s="203"/>
      <c r="E3" s="204"/>
      <c r="F3" s="171" t="s">
        <v>106</v>
      </c>
      <c r="G3" s="213">
        <v>122</v>
      </c>
      <c r="H3" s="171" t="s">
        <v>107</v>
      </c>
      <c r="I3" s="173"/>
      <c r="J3" s="164" t="s">
        <v>381</v>
      </c>
      <c r="K3" s="165"/>
      <c r="L3" s="166"/>
      <c r="M3" s="167"/>
    </row>
    <row r="4" spans="2:13" s="1" customFormat="1" ht="15.75" customHeight="1" thickBot="1">
      <c r="B4" s="35" t="s">
        <v>115</v>
      </c>
      <c r="C4" s="63"/>
      <c r="D4" s="63"/>
      <c r="E4" s="36">
        <f>COUNTIF(F$20:F$44,"絵画")</f>
        <v>5</v>
      </c>
      <c r="F4" s="172"/>
      <c r="G4" s="214"/>
      <c r="H4" s="172"/>
      <c r="I4" s="174"/>
      <c r="J4" s="168"/>
      <c r="K4" s="169"/>
      <c r="L4" s="166"/>
      <c r="M4" s="167"/>
    </row>
    <row r="5" spans="2:13" s="1" customFormat="1" ht="15.75" customHeight="1">
      <c r="B5" s="35" t="s">
        <v>19</v>
      </c>
      <c r="C5" s="63"/>
      <c r="D5" s="63"/>
      <c r="E5" s="36">
        <f>COUNTIF(F$20:F$44,"デザイン")</f>
        <v>3</v>
      </c>
      <c r="F5" s="171" t="s">
        <v>109</v>
      </c>
      <c r="G5" s="175" t="s">
        <v>119</v>
      </c>
      <c r="H5" s="176"/>
      <c r="I5" s="177"/>
      <c r="J5" s="168"/>
      <c r="K5" s="169"/>
      <c r="L5" s="166"/>
      <c r="M5" s="167"/>
    </row>
    <row r="6" spans="2:13" s="1" customFormat="1" ht="15.75" customHeight="1">
      <c r="B6" s="35" t="s">
        <v>116</v>
      </c>
      <c r="C6" s="63"/>
      <c r="D6" s="63"/>
      <c r="E6" s="36">
        <f>COUNTIF(F$20:F$44,"彫刻")</f>
        <v>1</v>
      </c>
      <c r="F6" s="215"/>
      <c r="G6" s="178"/>
      <c r="H6" s="179"/>
      <c r="I6" s="180"/>
      <c r="J6" s="168"/>
      <c r="K6" s="169"/>
      <c r="L6" s="166"/>
      <c r="M6" s="167"/>
    </row>
    <row r="7" spans="2:13" s="1" customFormat="1" ht="15.75" customHeight="1">
      <c r="B7" s="35" t="s">
        <v>117</v>
      </c>
      <c r="C7" s="63"/>
      <c r="D7" s="63"/>
      <c r="E7" s="36">
        <f>COUNTIF(F$20:F$44,"工芸")</f>
        <v>1</v>
      </c>
      <c r="F7" s="205" t="s">
        <v>4</v>
      </c>
      <c r="G7" s="181" t="str">
        <f>IF(G3=0," ",VLOOKUP(G3,Sheet2!A1:B320,2,))</f>
        <v>純心女子</v>
      </c>
      <c r="H7" s="182"/>
      <c r="I7" s="183"/>
      <c r="J7" s="168"/>
      <c r="K7" s="169"/>
      <c r="L7" s="166"/>
      <c r="M7" s="167"/>
    </row>
    <row r="8" spans="2:13" s="1" customFormat="1" ht="15.75" customHeight="1">
      <c r="B8" s="35" t="s">
        <v>89</v>
      </c>
      <c r="C8" s="63"/>
      <c r="D8" s="63"/>
      <c r="E8" s="36">
        <f>COUNTIF(F$20:F$44,"現代アート")</f>
        <v>4</v>
      </c>
      <c r="F8" s="215"/>
      <c r="G8" s="184"/>
      <c r="H8" s="185"/>
      <c r="I8" s="186"/>
      <c r="J8" s="168"/>
      <c r="K8" s="169"/>
      <c r="L8" s="166"/>
      <c r="M8" s="167"/>
    </row>
    <row r="9" spans="2:13" s="1" customFormat="1" ht="15.75" customHeight="1">
      <c r="B9" s="37"/>
      <c r="C9" s="64"/>
      <c r="D9" s="64"/>
      <c r="E9" s="38"/>
      <c r="F9" s="31" t="s">
        <v>18</v>
      </c>
      <c r="G9" s="207" t="s">
        <v>359</v>
      </c>
      <c r="H9" s="208"/>
      <c r="I9" s="209"/>
      <c r="J9" s="168"/>
      <c r="K9" s="169"/>
      <c r="L9" s="166"/>
      <c r="M9" s="167"/>
    </row>
    <row r="10" spans="2:13" s="1" customFormat="1" ht="15.75" customHeight="1" thickBot="1">
      <c r="B10" s="72" t="s">
        <v>120</v>
      </c>
      <c r="C10" s="65"/>
      <c r="D10" s="65"/>
      <c r="E10" s="39">
        <f>SUM(E4:E9)</f>
        <v>14</v>
      </c>
      <c r="F10" s="31" t="s">
        <v>5</v>
      </c>
      <c r="G10" s="210" t="s">
        <v>358</v>
      </c>
      <c r="H10" s="211"/>
      <c r="I10" s="212"/>
      <c r="J10" s="168"/>
      <c r="K10" s="169"/>
      <c r="L10" s="166"/>
      <c r="M10" s="167"/>
    </row>
    <row r="11" spans="2:13" s="1" customFormat="1" ht="15.75" customHeight="1">
      <c r="B11" s="40" t="s">
        <v>112</v>
      </c>
      <c r="C11" s="66"/>
      <c r="D11" s="66"/>
      <c r="E11" s="41">
        <f>COUNTIF(I$20:I$44,"３年")</f>
        <v>4</v>
      </c>
      <c r="F11" s="205" t="s">
        <v>6</v>
      </c>
      <c r="G11" s="216" t="str">
        <f>IF(G3=0," ",VLOOKUP(G3,Sheet2!A1:C320,3))</f>
        <v>平山　理</v>
      </c>
      <c r="H11" s="217"/>
      <c r="I11" s="218"/>
      <c r="J11" s="168"/>
      <c r="K11" s="169"/>
      <c r="L11" s="166"/>
      <c r="M11" s="167"/>
    </row>
    <row r="12" spans="2:13" s="1" customFormat="1" ht="15.75" customHeight="1">
      <c r="B12" s="42" t="s">
        <v>113</v>
      </c>
      <c r="C12" s="67"/>
      <c r="D12" s="67"/>
      <c r="E12" s="36">
        <f>COUNTIF(I$20:I$44,"２年")</f>
        <v>6</v>
      </c>
      <c r="F12" s="206"/>
      <c r="G12" s="219"/>
      <c r="H12" s="220"/>
      <c r="I12" s="221"/>
      <c r="J12" s="168"/>
      <c r="K12" s="169"/>
      <c r="L12" s="166"/>
      <c r="M12" s="167"/>
    </row>
    <row r="13" spans="2:13" s="1" customFormat="1" ht="15.75" customHeight="1">
      <c r="B13" s="42" t="s">
        <v>114</v>
      </c>
      <c r="C13" s="67"/>
      <c r="D13" s="67"/>
      <c r="E13" s="36">
        <f>COUNTIF(I$20:I$44,"１年")</f>
        <v>4</v>
      </c>
      <c r="F13" s="200" t="s">
        <v>254</v>
      </c>
      <c r="G13" s="191" t="s">
        <v>357</v>
      </c>
      <c r="H13" s="192"/>
      <c r="I13" s="193"/>
      <c r="J13" s="170"/>
      <c r="K13" s="167"/>
      <c r="L13" s="167"/>
      <c r="M13" s="167"/>
    </row>
    <row r="14" spans="2:13" s="1" customFormat="1" ht="15.75" customHeight="1" thickBot="1">
      <c r="B14" s="43" t="s">
        <v>111</v>
      </c>
      <c r="C14" s="67"/>
      <c r="D14" s="67"/>
      <c r="E14" s="44">
        <f>COUNTA(I20:I44)-E11-E12-E13</f>
        <v>0</v>
      </c>
      <c r="F14" s="201"/>
      <c r="G14" s="194"/>
      <c r="H14" s="194"/>
      <c r="I14" s="174"/>
      <c r="J14" s="170"/>
      <c r="K14" s="167"/>
      <c r="L14" s="167"/>
      <c r="M14" s="167"/>
    </row>
    <row r="15" spans="2:11" ht="15.75" customHeight="1" thickBot="1">
      <c r="B15" s="60" t="s">
        <v>121</v>
      </c>
      <c r="C15" s="68"/>
      <c r="D15" s="68"/>
      <c r="E15" s="45">
        <f>SUM(E11:E14)</f>
        <v>14</v>
      </c>
      <c r="F15" s="71"/>
      <c r="G15" s="189" t="s">
        <v>118</v>
      </c>
      <c r="H15" s="96" t="s">
        <v>1</v>
      </c>
      <c r="I15" s="97" t="s">
        <v>0</v>
      </c>
      <c r="J15" s="187" t="s">
        <v>372</v>
      </c>
      <c r="K15" s="188"/>
    </row>
    <row r="16" spans="2:11" ht="15.75" customHeight="1" thickBot="1">
      <c r="B16" s="92"/>
      <c r="C16" s="93"/>
      <c r="D16" s="93"/>
      <c r="E16" s="66"/>
      <c r="F16" s="91"/>
      <c r="G16" s="190"/>
      <c r="H16" s="13" t="s">
        <v>3</v>
      </c>
      <c r="I16" s="98" t="s">
        <v>0</v>
      </c>
      <c r="J16" s="195" t="s">
        <v>373</v>
      </c>
      <c r="K16" s="196"/>
    </row>
    <row r="17" spans="2:13" s="1" customFormat="1" ht="9.75" customHeight="1" thickBot="1">
      <c r="B17" s="94"/>
      <c r="C17" s="94"/>
      <c r="D17" s="94"/>
      <c r="E17" s="95"/>
      <c r="F17" s="32"/>
      <c r="G17" s="34"/>
      <c r="H17" s="33"/>
      <c r="I17" s="33"/>
      <c r="M17" s="15"/>
    </row>
    <row r="18" spans="1:13" s="1" customFormat="1" ht="15.75" customHeight="1">
      <c r="A18" s="143" t="s">
        <v>110</v>
      </c>
      <c r="B18" s="146" t="s">
        <v>7</v>
      </c>
      <c r="C18" s="146" t="s">
        <v>9</v>
      </c>
      <c r="D18" s="148" t="s">
        <v>8</v>
      </c>
      <c r="E18" s="151" t="s">
        <v>10</v>
      </c>
      <c r="F18" s="153" t="s">
        <v>20</v>
      </c>
      <c r="G18" s="144" t="s">
        <v>263</v>
      </c>
      <c r="H18" s="160" t="s">
        <v>13</v>
      </c>
      <c r="I18" s="162" t="s">
        <v>12</v>
      </c>
      <c r="J18" s="141" t="s">
        <v>256</v>
      </c>
      <c r="K18" s="142"/>
      <c r="L18" s="160" t="s">
        <v>11</v>
      </c>
      <c r="M18" s="158" t="s">
        <v>374</v>
      </c>
    </row>
    <row r="19" spans="1:13" s="1" customFormat="1" ht="15.75" customHeight="1" thickBot="1">
      <c r="A19" s="143"/>
      <c r="B19" s="147"/>
      <c r="C19" s="150"/>
      <c r="D19" s="149"/>
      <c r="E19" s="152"/>
      <c r="F19" s="154"/>
      <c r="G19" s="145"/>
      <c r="H19" s="161"/>
      <c r="I19" s="163"/>
      <c r="J19" s="99" t="s">
        <v>257</v>
      </c>
      <c r="K19" s="99" t="s">
        <v>255</v>
      </c>
      <c r="L19" s="161"/>
      <c r="M19" s="159"/>
    </row>
    <row r="20" spans="1:13" s="4" customFormat="1" ht="15.75" customHeight="1">
      <c r="A20" s="143"/>
      <c r="B20" s="52"/>
      <c r="C20" s="53" t="str">
        <f>IF(F20=0,"   ",VLOOKUP($G$3,Sheet2!$A$1:$C$320,2))</f>
        <v>純心女子</v>
      </c>
      <c r="D20" s="54">
        <f>IF(F20=0,"   ",$G$3)</f>
        <v>122</v>
      </c>
      <c r="E20" s="55">
        <v>1</v>
      </c>
      <c r="F20" s="56" t="s">
        <v>258</v>
      </c>
      <c r="G20" s="57"/>
      <c r="H20" s="49" t="s">
        <v>361</v>
      </c>
      <c r="I20" s="58" t="s">
        <v>14</v>
      </c>
      <c r="J20" s="47"/>
      <c r="K20" s="103" t="s">
        <v>366</v>
      </c>
      <c r="L20" s="106" t="s">
        <v>272</v>
      </c>
      <c r="M20" s="110" t="s">
        <v>371</v>
      </c>
    </row>
    <row r="21" spans="1:13" s="4" customFormat="1" ht="15.75" customHeight="1">
      <c r="A21" s="143"/>
      <c r="B21" s="8"/>
      <c r="C21" s="9" t="str">
        <f>IF(F21=0,"   ",VLOOKUP($G$3,Sheet2!$A$1:$C$320,2))</f>
        <v>純心女子</v>
      </c>
      <c r="D21" s="25">
        <f aca="true" t="shared" si="0" ref="D21:D44">IF(F21=0,"   ",$G$3)</f>
        <v>122</v>
      </c>
      <c r="E21" s="21">
        <v>2</v>
      </c>
      <c r="F21" s="10" t="s">
        <v>258</v>
      </c>
      <c r="G21" s="69"/>
      <c r="H21" s="50" t="s">
        <v>360</v>
      </c>
      <c r="I21" s="11" t="s">
        <v>15</v>
      </c>
      <c r="J21" s="48"/>
      <c r="K21" s="104" t="s">
        <v>365</v>
      </c>
      <c r="L21" s="107" t="s">
        <v>274</v>
      </c>
      <c r="M21" s="111" t="s">
        <v>0</v>
      </c>
    </row>
    <row r="22" spans="1:13" s="4" customFormat="1" ht="15.75" customHeight="1">
      <c r="A22" s="143"/>
      <c r="B22" s="8"/>
      <c r="C22" s="9" t="str">
        <f>IF(F22=0,"   ",VLOOKUP($G$3,Sheet2!$A$1:$C$320,2))</f>
        <v>純心女子</v>
      </c>
      <c r="D22" s="25">
        <f t="shared" si="0"/>
        <v>122</v>
      </c>
      <c r="E22" s="21">
        <v>3</v>
      </c>
      <c r="F22" s="10" t="s">
        <v>258</v>
      </c>
      <c r="G22" s="69"/>
      <c r="H22" s="50" t="s">
        <v>360</v>
      </c>
      <c r="I22" s="11" t="s">
        <v>15</v>
      </c>
      <c r="J22" s="48"/>
      <c r="K22" s="104" t="s">
        <v>365</v>
      </c>
      <c r="L22" s="108" t="s">
        <v>272</v>
      </c>
      <c r="M22" s="111" t="s">
        <v>0</v>
      </c>
    </row>
    <row r="23" spans="1:13" s="4" customFormat="1" ht="15.75" customHeight="1">
      <c r="A23" s="143"/>
      <c r="B23" s="8"/>
      <c r="C23" s="9" t="str">
        <f>IF(F23=0,"   ",VLOOKUP($G$3,Sheet2!$A$1:$C$320,2))</f>
        <v>純心女子</v>
      </c>
      <c r="D23" s="25">
        <f t="shared" si="0"/>
        <v>122</v>
      </c>
      <c r="E23" s="21">
        <v>4</v>
      </c>
      <c r="F23" s="10" t="s">
        <v>258</v>
      </c>
      <c r="G23" s="69"/>
      <c r="H23" s="50" t="s">
        <v>360</v>
      </c>
      <c r="I23" s="11" t="s">
        <v>15</v>
      </c>
      <c r="J23" s="48"/>
      <c r="K23" s="104" t="s">
        <v>365</v>
      </c>
      <c r="L23" s="108" t="s">
        <v>367</v>
      </c>
      <c r="M23" s="111" t="s">
        <v>0</v>
      </c>
    </row>
    <row r="24" spans="1:13" s="4" customFormat="1" ht="15.75" customHeight="1">
      <c r="A24" s="143"/>
      <c r="B24" s="8"/>
      <c r="C24" s="9" t="str">
        <f>IF(F24=0,"   ",VLOOKUP($G$3,Sheet2!$A$1:$C$320,2))</f>
        <v>純心女子</v>
      </c>
      <c r="D24" s="25">
        <f t="shared" si="0"/>
        <v>122</v>
      </c>
      <c r="E24" s="21">
        <v>5</v>
      </c>
      <c r="F24" s="10" t="s">
        <v>258</v>
      </c>
      <c r="G24" s="69"/>
      <c r="H24" s="50" t="s">
        <v>360</v>
      </c>
      <c r="I24" s="11" t="s">
        <v>16</v>
      </c>
      <c r="J24" s="48"/>
      <c r="K24" s="104" t="s">
        <v>365</v>
      </c>
      <c r="L24" s="108" t="s">
        <v>272</v>
      </c>
      <c r="M24" s="111" t="s">
        <v>0</v>
      </c>
    </row>
    <row r="25" spans="1:13" s="4" customFormat="1" ht="15.75" customHeight="1">
      <c r="A25" s="143"/>
      <c r="B25" s="8"/>
      <c r="C25" s="9" t="str">
        <f>IF(F25=0,"   ",VLOOKUP($G$3,Sheet2!$A$1:$C$320,2))</f>
        <v>純心女子</v>
      </c>
      <c r="D25" s="25">
        <f t="shared" si="0"/>
        <v>122</v>
      </c>
      <c r="E25" s="21">
        <v>6</v>
      </c>
      <c r="F25" s="10" t="s">
        <v>19</v>
      </c>
      <c r="G25" s="69" t="s">
        <v>271</v>
      </c>
      <c r="H25" s="50" t="s">
        <v>360</v>
      </c>
      <c r="I25" s="11" t="s">
        <v>14</v>
      </c>
      <c r="J25" s="48" t="s">
        <v>362</v>
      </c>
      <c r="K25" s="104" t="s">
        <v>365</v>
      </c>
      <c r="L25" s="108" t="s">
        <v>276</v>
      </c>
      <c r="M25" s="111" t="s">
        <v>0</v>
      </c>
    </row>
    <row r="26" spans="1:13" s="4" customFormat="1" ht="15.75" customHeight="1">
      <c r="A26" s="143"/>
      <c r="B26" s="8"/>
      <c r="C26" s="9" t="str">
        <f>IF(F26=0,"   ",VLOOKUP($G$3,Sheet2!$A$1:$C$320,2))</f>
        <v>純心女子</v>
      </c>
      <c r="D26" s="25">
        <f t="shared" si="0"/>
        <v>122</v>
      </c>
      <c r="E26" s="21">
        <v>7</v>
      </c>
      <c r="F26" s="10" t="s">
        <v>19</v>
      </c>
      <c r="G26" s="69" t="s">
        <v>273</v>
      </c>
      <c r="H26" s="50" t="s">
        <v>360</v>
      </c>
      <c r="I26" s="11" t="s">
        <v>14</v>
      </c>
      <c r="J26" s="48" t="s">
        <v>363</v>
      </c>
      <c r="K26" s="104" t="s">
        <v>365</v>
      </c>
      <c r="L26" s="108" t="s">
        <v>276</v>
      </c>
      <c r="M26" s="111" t="s">
        <v>0</v>
      </c>
    </row>
    <row r="27" spans="1:13" s="4" customFormat="1" ht="15.75" customHeight="1">
      <c r="A27" s="143"/>
      <c r="B27" s="8"/>
      <c r="C27" s="9" t="str">
        <f>IF(F27=0,"   ",VLOOKUP($G$3,Sheet2!$A$1:$C$320,2))</f>
        <v>純心女子</v>
      </c>
      <c r="D27" s="25">
        <f t="shared" si="0"/>
        <v>122</v>
      </c>
      <c r="E27" s="21">
        <v>8</v>
      </c>
      <c r="F27" s="10" t="s">
        <v>19</v>
      </c>
      <c r="G27" s="69" t="s">
        <v>277</v>
      </c>
      <c r="H27" s="50" t="s">
        <v>360</v>
      </c>
      <c r="I27" s="11" t="s">
        <v>16</v>
      </c>
      <c r="J27" s="48" t="s">
        <v>364</v>
      </c>
      <c r="K27" s="104" t="s">
        <v>365</v>
      </c>
      <c r="L27" s="108" t="s">
        <v>276</v>
      </c>
      <c r="M27" s="111" t="s">
        <v>0</v>
      </c>
    </row>
    <row r="28" spans="1:13" s="4" customFormat="1" ht="15.75" customHeight="1">
      <c r="A28" s="143"/>
      <c r="B28" s="8"/>
      <c r="C28" s="9" t="str">
        <f>IF(F28=0,"   ",VLOOKUP($G$3,Sheet2!$A$1:$C$320,2))</f>
        <v>純心女子</v>
      </c>
      <c r="D28" s="25">
        <f t="shared" si="0"/>
        <v>122</v>
      </c>
      <c r="E28" s="21">
        <v>9</v>
      </c>
      <c r="F28" s="10" t="s">
        <v>259</v>
      </c>
      <c r="G28" s="69" t="s">
        <v>87</v>
      </c>
      <c r="H28" s="50" t="s">
        <v>360</v>
      </c>
      <c r="I28" s="11" t="s">
        <v>15</v>
      </c>
      <c r="J28" s="48"/>
      <c r="K28" s="104" t="s">
        <v>365</v>
      </c>
      <c r="L28" s="108" t="s">
        <v>368</v>
      </c>
      <c r="M28" s="111" t="s">
        <v>0</v>
      </c>
    </row>
    <row r="29" spans="1:13" s="4" customFormat="1" ht="15.75" customHeight="1">
      <c r="A29" s="143"/>
      <c r="B29" s="8"/>
      <c r="C29" s="9" t="str">
        <f>IF(F29=0,"   ",VLOOKUP($G$3,Sheet2!$A$1:$C$320,2))</f>
        <v>純心女子</v>
      </c>
      <c r="D29" s="25">
        <f t="shared" si="0"/>
        <v>122</v>
      </c>
      <c r="E29" s="21">
        <v>10</v>
      </c>
      <c r="F29" s="10" t="s">
        <v>260</v>
      </c>
      <c r="G29" s="69" t="s">
        <v>87</v>
      </c>
      <c r="H29" s="50" t="s">
        <v>360</v>
      </c>
      <c r="I29" s="11" t="s">
        <v>16</v>
      </c>
      <c r="J29" s="48"/>
      <c r="K29" s="104" t="s">
        <v>365</v>
      </c>
      <c r="L29" s="108" t="s">
        <v>369</v>
      </c>
      <c r="M29" s="111" t="s">
        <v>0</v>
      </c>
    </row>
    <row r="30" spans="1:13" s="4" customFormat="1" ht="15.75" customHeight="1">
      <c r="A30" s="143"/>
      <c r="B30" s="8"/>
      <c r="C30" s="9" t="str">
        <f>IF(F30=0,"   ",VLOOKUP($G$3,Sheet2!$A$1:$C$320,2))</f>
        <v>純心女子</v>
      </c>
      <c r="D30" s="25">
        <f t="shared" si="0"/>
        <v>122</v>
      </c>
      <c r="E30" s="21">
        <v>11</v>
      </c>
      <c r="F30" s="10" t="s">
        <v>85</v>
      </c>
      <c r="G30" s="69" t="s">
        <v>86</v>
      </c>
      <c r="H30" s="50" t="s">
        <v>360</v>
      </c>
      <c r="I30" s="11" t="s">
        <v>14</v>
      </c>
      <c r="J30" s="48"/>
      <c r="K30" s="104" t="s">
        <v>365</v>
      </c>
      <c r="L30" s="108" t="s">
        <v>272</v>
      </c>
      <c r="M30" s="111" t="s">
        <v>371</v>
      </c>
    </row>
    <row r="31" spans="1:13" s="4" customFormat="1" ht="15.75" customHeight="1">
      <c r="A31" s="143"/>
      <c r="B31" s="8"/>
      <c r="C31" s="9" t="str">
        <f>IF(F31=0,"   ",VLOOKUP($G$3,Sheet2!$A$1:$C$320,2))</f>
        <v>純心女子</v>
      </c>
      <c r="D31" s="25">
        <f t="shared" si="0"/>
        <v>122</v>
      </c>
      <c r="E31" s="21">
        <v>12</v>
      </c>
      <c r="F31" s="10" t="s">
        <v>85</v>
      </c>
      <c r="G31" s="69" t="s">
        <v>87</v>
      </c>
      <c r="H31" s="50" t="s">
        <v>360</v>
      </c>
      <c r="I31" s="11" t="s">
        <v>15</v>
      </c>
      <c r="J31" s="48"/>
      <c r="K31" s="104" t="s">
        <v>365</v>
      </c>
      <c r="L31" s="108" t="s">
        <v>370</v>
      </c>
      <c r="M31" s="111" t="s">
        <v>0</v>
      </c>
    </row>
    <row r="32" spans="1:13" s="4" customFormat="1" ht="15.75" customHeight="1">
      <c r="A32" s="143"/>
      <c r="B32" s="8"/>
      <c r="C32" s="9" t="str">
        <f>IF(F32=0,"   ",VLOOKUP($G$3,Sheet2!$A$1:$C$320,2))</f>
        <v>純心女子</v>
      </c>
      <c r="D32" s="25">
        <f t="shared" si="0"/>
        <v>122</v>
      </c>
      <c r="E32" s="21">
        <v>13</v>
      </c>
      <c r="F32" s="10" t="s">
        <v>85</v>
      </c>
      <c r="G32" s="69" t="s">
        <v>88</v>
      </c>
      <c r="H32" s="50" t="s">
        <v>360</v>
      </c>
      <c r="I32" s="11" t="s">
        <v>15</v>
      </c>
      <c r="J32" s="48"/>
      <c r="K32" s="104" t="s">
        <v>365</v>
      </c>
      <c r="L32" s="108"/>
      <c r="M32" s="111" t="s">
        <v>0</v>
      </c>
    </row>
    <row r="33" spans="1:13" s="4" customFormat="1" ht="15.75" customHeight="1">
      <c r="A33" s="143"/>
      <c r="B33" s="8"/>
      <c r="C33" s="9" t="str">
        <f>IF(F33=0,"   ",VLOOKUP($G$3,Sheet2!$A$1:$C$320,2))</f>
        <v>純心女子</v>
      </c>
      <c r="D33" s="25">
        <f t="shared" si="0"/>
        <v>122</v>
      </c>
      <c r="E33" s="21">
        <v>14</v>
      </c>
      <c r="F33" s="10" t="s">
        <v>85</v>
      </c>
      <c r="G33" s="69" t="s">
        <v>86</v>
      </c>
      <c r="H33" s="50" t="s">
        <v>360</v>
      </c>
      <c r="I33" s="11" t="s">
        <v>16</v>
      </c>
      <c r="J33" s="48"/>
      <c r="K33" s="104" t="s">
        <v>365</v>
      </c>
      <c r="L33" s="108" t="s">
        <v>274</v>
      </c>
      <c r="M33" s="111" t="s">
        <v>0</v>
      </c>
    </row>
    <row r="34" spans="1:13" s="4" customFormat="1" ht="15.75" customHeight="1">
      <c r="A34" s="143"/>
      <c r="B34" s="8"/>
      <c r="C34" s="9" t="str">
        <f>IF(F34=0,"   ",VLOOKUP($G$3,Sheet2!$A$1:$C$320,2))</f>
        <v>   </v>
      </c>
      <c r="D34" s="25" t="str">
        <f t="shared" si="0"/>
        <v>   </v>
      </c>
      <c r="E34" s="21">
        <v>15</v>
      </c>
      <c r="F34" s="10"/>
      <c r="G34" s="69"/>
      <c r="H34" s="50"/>
      <c r="I34" s="11"/>
      <c r="J34" s="48"/>
      <c r="K34" s="104"/>
      <c r="L34" s="108"/>
      <c r="M34" s="111"/>
    </row>
    <row r="35" spans="1:13" s="4" customFormat="1" ht="15.75" customHeight="1">
      <c r="A35" s="143"/>
      <c r="B35" s="8"/>
      <c r="C35" s="9" t="str">
        <f>IF(F35=0,"   ",VLOOKUP($G$3,Sheet2!$A$1:$C$320,2))</f>
        <v>   </v>
      </c>
      <c r="D35" s="25" t="str">
        <f t="shared" si="0"/>
        <v>   </v>
      </c>
      <c r="E35" s="21">
        <v>16</v>
      </c>
      <c r="F35" s="10"/>
      <c r="G35" s="69"/>
      <c r="H35" s="50"/>
      <c r="I35" s="11"/>
      <c r="J35" s="48"/>
      <c r="K35" s="104"/>
      <c r="L35" s="108"/>
      <c r="M35" s="111"/>
    </row>
    <row r="36" spans="1:13" s="4" customFormat="1" ht="15.75" customHeight="1">
      <c r="A36" s="143"/>
      <c r="B36" s="8"/>
      <c r="C36" s="9" t="str">
        <f>IF(F36=0,"   ",VLOOKUP($G$3,Sheet2!$A$1:$C$320,2))</f>
        <v>   </v>
      </c>
      <c r="D36" s="25" t="str">
        <f t="shared" si="0"/>
        <v>   </v>
      </c>
      <c r="E36" s="21">
        <v>17</v>
      </c>
      <c r="F36" s="10"/>
      <c r="G36" s="69"/>
      <c r="H36" s="50"/>
      <c r="I36" s="11"/>
      <c r="J36" s="48"/>
      <c r="K36" s="104"/>
      <c r="L36" s="108"/>
      <c r="M36" s="111"/>
    </row>
    <row r="37" spans="1:13" s="4" customFormat="1" ht="15.75" customHeight="1">
      <c r="A37" s="143"/>
      <c r="B37" s="8"/>
      <c r="C37" s="9" t="str">
        <f>IF(F37=0,"   ",VLOOKUP($G$3,Sheet2!$A$1:$C$320,2))</f>
        <v>   </v>
      </c>
      <c r="D37" s="25" t="str">
        <f t="shared" si="0"/>
        <v>   </v>
      </c>
      <c r="E37" s="21">
        <v>18</v>
      </c>
      <c r="F37" s="10"/>
      <c r="G37" s="69"/>
      <c r="H37" s="50"/>
      <c r="I37" s="11"/>
      <c r="J37" s="48"/>
      <c r="K37" s="104"/>
      <c r="L37" s="108"/>
      <c r="M37" s="111"/>
    </row>
    <row r="38" spans="1:13" s="4" customFormat="1" ht="15.75" customHeight="1">
      <c r="A38" s="143"/>
      <c r="B38" s="8"/>
      <c r="C38" s="9" t="str">
        <f>IF(F38=0,"   ",VLOOKUP($G$3,Sheet2!$A$1:$C$320,2))</f>
        <v>   </v>
      </c>
      <c r="D38" s="25" t="str">
        <f t="shared" si="0"/>
        <v>   </v>
      </c>
      <c r="E38" s="21">
        <v>19</v>
      </c>
      <c r="F38" s="10"/>
      <c r="G38" s="69"/>
      <c r="H38" s="50"/>
      <c r="I38" s="11"/>
      <c r="J38" s="48"/>
      <c r="K38" s="104"/>
      <c r="L38" s="108"/>
      <c r="M38" s="111"/>
    </row>
    <row r="39" spans="1:13" s="4" customFormat="1" ht="15.75" customHeight="1">
      <c r="A39" s="143"/>
      <c r="B39" s="8"/>
      <c r="C39" s="9" t="str">
        <f>IF(F39=0,"   ",VLOOKUP($G$3,Sheet2!$A$1:$C$320,2))</f>
        <v>   </v>
      </c>
      <c r="D39" s="25" t="str">
        <f t="shared" si="0"/>
        <v>   </v>
      </c>
      <c r="E39" s="21">
        <v>20</v>
      </c>
      <c r="F39" s="10"/>
      <c r="G39" s="69"/>
      <c r="H39" s="50"/>
      <c r="I39" s="11"/>
      <c r="J39" s="48"/>
      <c r="K39" s="104"/>
      <c r="L39" s="108"/>
      <c r="M39" s="111"/>
    </row>
    <row r="40" spans="1:13" s="4" customFormat="1" ht="15.75" customHeight="1">
      <c r="A40" s="143"/>
      <c r="B40" s="8"/>
      <c r="C40" s="9" t="str">
        <f>IF(F40=0,"   ",VLOOKUP($G$3,Sheet2!$A$1:$C$320,2))</f>
        <v>   </v>
      </c>
      <c r="D40" s="25" t="str">
        <f t="shared" si="0"/>
        <v>   </v>
      </c>
      <c r="E40" s="21">
        <v>21</v>
      </c>
      <c r="F40" s="10"/>
      <c r="G40" s="69"/>
      <c r="H40" s="50"/>
      <c r="I40" s="11"/>
      <c r="J40" s="48"/>
      <c r="K40" s="104"/>
      <c r="L40" s="108"/>
      <c r="M40" s="111"/>
    </row>
    <row r="41" spans="1:13" s="4" customFormat="1" ht="15.75" customHeight="1">
      <c r="A41" s="143"/>
      <c r="B41" s="8"/>
      <c r="C41" s="9" t="str">
        <f>IF(F41=0,"   ",VLOOKUP($G$3,Sheet2!$A$1:$C$320,2))</f>
        <v>   </v>
      </c>
      <c r="D41" s="25" t="str">
        <f t="shared" si="0"/>
        <v>   </v>
      </c>
      <c r="E41" s="21">
        <v>22</v>
      </c>
      <c r="F41" s="10"/>
      <c r="G41" s="69"/>
      <c r="H41" s="50"/>
      <c r="I41" s="11"/>
      <c r="J41" s="48"/>
      <c r="K41" s="104"/>
      <c r="L41" s="108"/>
      <c r="M41" s="111"/>
    </row>
    <row r="42" spans="1:13" s="4" customFormat="1" ht="15.75" customHeight="1">
      <c r="A42" s="143"/>
      <c r="B42" s="8"/>
      <c r="C42" s="9" t="str">
        <f>IF(F42=0,"   ",VLOOKUP($G$3,Sheet2!$A$1:$C$320,2))</f>
        <v>   </v>
      </c>
      <c r="D42" s="25" t="str">
        <f t="shared" si="0"/>
        <v>   </v>
      </c>
      <c r="E42" s="21">
        <v>23</v>
      </c>
      <c r="F42" s="10"/>
      <c r="G42" s="69"/>
      <c r="H42" s="50"/>
      <c r="I42" s="11"/>
      <c r="J42" s="48"/>
      <c r="K42" s="104"/>
      <c r="L42" s="108"/>
      <c r="M42" s="111"/>
    </row>
    <row r="43" spans="1:13" s="4" customFormat="1" ht="15.75" customHeight="1">
      <c r="A43" s="143"/>
      <c r="B43" s="8"/>
      <c r="C43" s="9" t="str">
        <f>IF(F43=0,"   ",VLOOKUP($G$3,Sheet2!$A$1:$C$320,2))</f>
        <v>   </v>
      </c>
      <c r="D43" s="25" t="str">
        <f t="shared" si="0"/>
        <v>   </v>
      </c>
      <c r="E43" s="21">
        <v>24</v>
      </c>
      <c r="F43" s="10"/>
      <c r="G43" s="69"/>
      <c r="H43" s="50"/>
      <c r="I43" s="11"/>
      <c r="J43" s="48"/>
      <c r="K43" s="104"/>
      <c r="L43" s="108"/>
      <c r="M43" s="111"/>
    </row>
    <row r="44" spans="1:13" s="4" customFormat="1" ht="15.75" customHeight="1" thickBot="1">
      <c r="A44" s="143"/>
      <c r="B44" s="12"/>
      <c r="C44" s="100" t="str">
        <f>IF(F44=0,"   ",VLOOKUP($G$3,Sheet2!$A$1:$C$320,2))</f>
        <v>   </v>
      </c>
      <c r="D44" s="46" t="str">
        <f t="shared" si="0"/>
        <v>   </v>
      </c>
      <c r="E44" s="59">
        <v>25</v>
      </c>
      <c r="F44" s="60"/>
      <c r="G44" s="70"/>
      <c r="H44" s="51"/>
      <c r="I44" s="61"/>
      <c r="J44" s="62"/>
      <c r="K44" s="105"/>
      <c r="L44" s="109"/>
      <c r="M44" s="112"/>
    </row>
    <row r="45" spans="1:13" s="4" customFormat="1" ht="15.75" customHeight="1">
      <c r="A45" s="113"/>
      <c r="B45" s="139"/>
      <c r="C45" s="115" t="str">
        <f>IF(H45=0,"   ",VLOOKUP($G$3,Sheet2!$A$1:$C$320,2))</f>
        <v>純心女子</v>
      </c>
      <c r="D45" s="114">
        <f>IF(H45=0,"   ",$G$3)</f>
        <v>122</v>
      </c>
      <c r="E45" s="155" t="s">
        <v>376</v>
      </c>
      <c r="F45" s="156"/>
      <c r="G45" s="157"/>
      <c r="H45" s="50" t="s">
        <v>360</v>
      </c>
      <c r="I45" s="11" t="s">
        <v>15</v>
      </c>
      <c r="J45" s="133" t="s">
        <v>378</v>
      </c>
      <c r="K45" s="131" t="s">
        <v>379</v>
      </c>
      <c r="L45" s="135"/>
      <c r="M45" s="136"/>
    </row>
    <row r="46" spans="1:13" s="4" customFormat="1" ht="15.75" customHeight="1" thickBot="1">
      <c r="A46" s="113"/>
      <c r="B46" s="140"/>
      <c r="C46" s="128"/>
      <c r="D46" s="46" t="str">
        <f>IF(F46=0,"   ",$G$3)</f>
        <v>   </v>
      </c>
      <c r="E46" s="197" t="s">
        <v>377</v>
      </c>
      <c r="F46" s="198"/>
      <c r="G46" s="199"/>
      <c r="H46" s="127" t="s">
        <v>360</v>
      </c>
      <c r="I46" s="61" t="s">
        <v>16</v>
      </c>
      <c r="J46" s="134" t="s">
        <v>378</v>
      </c>
      <c r="K46" s="132" t="s">
        <v>380</v>
      </c>
      <c r="L46" s="137"/>
      <c r="M46" s="138"/>
    </row>
    <row r="47" spans="1:14" s="4" customFormat="1" ht="16.5" customHeight="1">
      <c r="A47" s="30"/>
      <c r="B47" s="6"/>
      <c r="C47" s="6"/>
      <c r="D47" s="6"/>
      <c r="E47" s="6"/>
      <c r="F47" s="26"/>
      <c r="G47" s="22"/>
      <c r="H47" s="16"/>
      <c r="I47" s="16"/>
      <c r="J47" s="5"/>
      <c r="K47" s="5"/>
      <c r="M47" s="17"/>
      <c r="N47" s="5"/>
    </row>
    <row r="52" ht="14.25" hidden="1">
      <c r="M52" s="6"/>
    </row>
    <row r="53" spans="6:13" ht="14.25" hidden="1">
      <c r="F53" s="23" t="s">
        <v>258</v>
      </c>
      <c r="G53" s="19" t="s">
        <v>271</v>
      </c>
      <c r="I53" t="s">
        <v>14</v>
      </c>
      <c r="J53" t="s">
        <v>283</v>
      </c>
      <c r="K53" t="s">
        <v>318</v>
      </c>
      <c r="L53" t="s">
        <v>272</v>
      </c>
      <c r="M53" s="7" t="s">
        <v>291</v>
      </c>
    </row>
    <row r="54" spans="6:13" ht="14.25" hidden="1">
      <c r="F54" s="23" t="s">
        <v>19</v>
      </c>
      <c r="G54" s="19" t="s">
        <v>273</v>
      </c>
      <c r="I54" t="s">
        <v>15</v>
      </c>
      <c r="J54" t="s">
        <v>284</v>
      </c>
      <c r="K54" t="s">
        <v>319</v>
      </c>
      <c r="L54" t="s">
        <v>274</v>
      </c>
      <c r="M54" s="7" t="s">
        <v>292</v>
      </c>
    </row>
    <row r="55" spans="6:13" ht="14.25" hidden="1">
      <c r="F55" s="23" t="s">
        <v>259</v>
      </c>
      <c r="G55" s="19" t="s">
        <v>275</v>
      </c>
      <c r="I55" t="s">
        <v>16</v>
      </c>
      <c r="J55" t="s">
        <v>285</v>
      </c>
      <c r="K55" t="s">
        <v>320</v>
      </c>
      <c r="L55" t="s">
        <v>276</v>
      </c>
      <c r="M55" s="7"/>
    </row>
    <row r="56" spans="6:13" ht="14.25" hidden="1">
      <c r="F56" s="23" t="s">
        <v>260</v>
      </c>
      <c r="G56" s="19" t="s">
        <v>277</v>
      </c>
      <c r="I56" t="s">
        <v>261</v>
      </c>
      <c r="J56" t="s">
        <v>286</v>
      </c>
      <c r="K56" t="s">
        <v>321</v>
      </c>
      <c r="L56" t="s">
        <v>278</v>
      </c>
      <c r="M56" s="7"/>
    </row>
    <row r="57" spans="6:12" ht="13.5" hidden="1">
      <c r="F57" s="23" t="s">
        <v>85</v>
      </c>
      <c r="G57" s="19" t="s">
        <v>86</v>
      </c>
      <c r="I57" t="s">
        <v>262</v>
      </c>
      <c r="J57" t="s">
        <v>287</v>
      </c>
      <c r="K57" t="s">
        <v>323</v>
      </c>
      <c r="L57" t="s">
        <v>279</v>
      </c>
    </row>
    <row r="58" spans="7:12" ht="13.5" hidden="1">
      <c r="G58" s="19" t="s">
        <v>87</v>
      </c>
      <c r="I58" t="s">
        <v>122</v>
      </c>
      <c r="J58" t="s">
        <v>288</v>
      </c>
      <c r="K58" t="s">
        <v>322</v>
      </c>
      <c r="L58" t="s">
        <v>280</v>
      </c>
    </row>
    <row r="59" spans="7:12" ht="13.5" hidden="1">
      <c r="G59" s="19" t="s">
        <v>88</v>
      </c>
      <c r="J59" t="s">
        <v>289</v>
      </c>
      <c r="K59" t="s">
        <v>324</v>
      </c>
      <c r="L59" t="s">
        <v>281</v>
      </c>
    </row>
    <row r="60" ht="13.5" hidden="1">
      <c r="L60" t="s">
        <v>282</v>
      </c>
    </row>
  </sheetData>
  <sheetProtection/>
  <mergeCells count="34">
    <mergeCell ref="L18:L19"/>
    <mergeCell ref="M18:M19"/>
    <mergeCell ref="G15:G16"/>
    <mergeCell ref="J15:K15"/>
    <mergeCell ref="J16:K16"/>
    <mergeCell ref="G18:G19"/>
    <mergeCell ref="H18:H19"/>
    <mergeCell ref="I18:I19"/>
    <mergeCell ref="J18:K18"/>
    <mergeCell ref="F13:F14"/>
    <mergeCell ref="G13:I14"/>
    <mergeCell ref="A18:A44"/>
    <mergeCell ref="B18:B19"/>
    <mergeCell ref="C18:C19"/>
    <mergeCell ref="D18:D19"/>
    <mergeCell ref="E18:E19"/>
    <mergeCell ref="F18:F19"/>
    <mergeCell ref="G5:I6"/>
    <mergeCell ref="F7:F8"/>
    <mergeCell ref="G7:I8"/>
    <mergeCell ref="G9:I9"/>
    <mergeCell ref="G10:I10"/>
    <mergeCell ref="F11:F12"/>
    <mergeCell ref="G11:I12"/>
    <mergeCell ref="H3:H4"/>
    <mergeCell ref="I3:I4"/>
    <mergeCell ref="J3:M14"/>
    <mergeCell ref="B45:B46"/>
    <mergeCell ref="E45:G45"/>
    <mergeCell ref="E46:G46"/>
    <mergeCell ref="B3:E3"/>
    <mergeCell ref="F3:F4"/>
    <mergeCell ref="G3:G4"/>
    <mergeCell ref="F5:F6"/>
  </mergeCells>
  <dataValidations count="21">
    <dataValidation type="list" allowBlank="1" showInputMessage="1" showErrorMessage="1" promptTitle="九州大会参加" prompt="参加できる場合は○&#10;できない場合は×を&#10;選択して下さい&#10;（全員入力）" sqref="M20:M44">
      <formula1>$M$53:$M$54</formula1>
    </dataValidation>
    <dataValidation type="list" allowBlank="1" showInputMessage="1" promptTitle="大きさ" prompt="リスト▼から選択して下さい&#10;リストにない場合入力して下さい&#10;立体は　縦×横×高さ　単位は㎝&#10;㎝は記入しないで下さい" sqref="L20:L44">
      <formula1>$L$53:$L$60</formula1>
    </dataValidation>
    <dataValidation type="list" allowBlank="1" showInputMessage="1" showErrorMessage="1" promptTitle="学年" prompt="リスト▼から選択して下さい&#10;選択したデータをコピーしても可" error="リスト▼から選択して下さい" sqref="I20:I46">
      <formula1>$I$53:$I$58</formula1>
    </dataValidation>
    <dataValidation type="list" allowBlank="1" showInputMessage="1" showErrorMessage="1" promptTitle="種別" prompt="絵画部門以外は、リストから選択して下さい&#10;選択したデータをコピーしても可" error="リスト▼から選択して下さい" sqref="G20:G44">
      <formula1>$G$53:$G$59</formula1>
    </dataValidation>
    <dataValidation type="list" allowBlank="1" showInputMessage="1" showErrorMessage="1" promptTitle="部門" prompt="リスト▼から選択して下さい&#10;選択したデータをコピーしても可" error="リスト▼から選択して下さい" sqref="F20:F44">
      <formula1>$F$53:$F$57</formula1>
    </dataValidation>
    <dataValidation type="custom" allowBlank="1" showInputMessage="1" showErrorMessage="1" promptTitle="受け付けようです" prompt="入力しないで下さい" sqref="G5:I6">
      <formula1>"　"</formula1>
    </dataValidation>
    <dataValidation allowBlank="1" showInputMessage="1" showErrorMessage="1" promptTitle="デザインの説明" prompt="デザイン部門の場合は、&#10;説明を入れてください&#10;全角で２２文字以内&#10;半角で４４文字以内&#10;〈スペースも１文字〉&#10;&#10;　環境保護ポスター&#10;　書籍ポスター&#10;　○○のためのポスター&#10;　○○のためのイラスト　など。" sqref="J20:J44"/>
    <dataValidation errorStyle="warning" allowBlank="1" showInputMessage="1" promptTitle="顧問氏名" prompt="学校番号を入力すると表示します。&#10;顧問が名が出ない場合や、違っているときは、入力して下さい" sqref="G11:I12"/>
    <dataValidation type="custom" allowBlank="1" showInputMessage="1" showErrorMessage="1" promptTitle="生徒数" prompt="下表より算出します。" errorTitle="エラー" error="入力しないでください" sqref="E11:E15">
      <formula1>0</formula1>
    </dataValidation>
    <dataValidation allowBlank="1" showInputMessage="1" showErrorMessage="1" promptTitle="緊急連絡用です。" prompt="作品の破損など、トラブルの時用の緊急連絡先を記入して下さい。" sqref="G13:I13"/>
    <dataValidation type="custom" allowBlank="1" showInputMessage="1" showErrorMessage="1" promptTitle="入力禁止" prompt="受付時に記入しますので入力しないで下さい。" errorTitle="入力禁止" error="受付時に記入しますので入力しないで下さい。" sqref="B20:B44">
      <formula1>"　"</formula1>
    </dataValidation>
    <dataValidation errorStyle="information" allowBlank="1" showInputMessage="1" showErrorMessage="1" promptTitle="チェックを" prompt="該当項目&#10;　○を塗りつぶすか&#10;　●を記入してください" sqref="I15:I16"/>
    <dataValidation type="custom" allowBlank="1" showInputMessage="1" showErrorMessage="1" promptTitle="出品数" prompt="下表より算出&#10;します。" errorTitle="エラー" error="入力しないでください" sqref="E5">
      <formula1>0</formula1>
    </dataValidation>
    <dataValidation type="custom" allowBlank="1" showInputMessage="1" showErrorMessage="1" promptTitle="出品数" prompt="下表より算出します。" errorTitle="エラー" error="入力しないでください" sqref="F15 E6:E7 E4">
      <formula1>0</formula1>
    </dataValidation>
    <dataValidation type="custom" allowBlank="1" showInputMessage="1" showErrorMessage="1" promptTitle="出品数" prompt="下表より算出します" errorTitle="エラー" error="入力しないでください" sqref="E8">
      <formula1>0</formula1>
    </dataValidation>
    <dataValidation type="custom" allowBlank="1" showInputMessage="1" showErrorMessage="1" promptTitle="出品数" prompt="下表より算出いたします。" errorTitle="エラー" error="入力しないでください" sqref="E9:E10">
      <formula1>0</formula1>
    </dataValidation>
    <dataValidation allowBlank="1" showInputMessage="1" showErrorMessage="1" promptTitle="氏名" prompt="第３水準までの漢字で入力してください。&#10;名字と名前の間は、一文字あけてください。&#10;" sqref="H20:H46"/>
    <dataValidation type="whole" allowBlank="1" showInputMessage="1" showErrorMessage="1" promptTitle="学校番号" prompt="一覧表で確認して入力ミスがないようにお願いします&#10;学校番号は次のシートにあります&#10;&#10;" error="学校番号を入力して下さい" sqref="G3:G4">
      <formula1>101</formula1>
      <formula2>420</formula2>
    </dataValidation>
    <dataValidation type="custom" allowBlank="1" showInputMessage="1" showErrorMessage="1" promptTitle="受付番号" prompt="受付で記入しますので入力しないでください&#10;" errorTitle="入力禁止" error="受付で記入します" sqref="I3:I4">
      <formula1>"0-0"</formula1>
    </dataValidation>
    <dataValidation type="custom" allowBlank="1" showInputMessage="1" showErrorMessage="1" promptTitle="入力しないでください。" prompt="学校番号を入力すると自動的に表示します。" errorTitle="入力禁止" sqref="G7:I8">
      <formula1>"0-0"</formula1>
    </dataValidation>
    <dataValidation allowBlank="1" showInputMessage="1" showErrorMessage="1" promptTitle="題名" prompt="題名には「　」をつけてください&#10;デザイン以外は&#10;全角で１０文字以内&#10;半角で２０文字以内&#10;デザインは全角１５文字以内&#10;半角で３０文字以内&#10;〈スペースも１文字〉&#10;&#10;" sqref="K20:K44"/>
  </dataValidations>
  <printOptions/>
  <pageMargins left="0.57" right="0.1968503937007874" top="0.21" bottom="0.22" header="0.2362204724409449" footer="0.2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ySplit="5" topLeftCell="A6" activePane="bottomLeft" state="frozen"/>
      <selection pane="topLeft" activeCell="E21" sqref="E21"/>
      <selection pane="bottomLeft" activeCell="Q12" sqref="Q12"/>
    </sheetView>
  </sheetViews>
  <sheetFormatPr defaultColWidth="13.00390625" defaultRowHeight="13.5"/>
  <cols>
    <col min="1" max="1" width="5.375" style="87" customWidth="1"/>
    <col min="2" max="2" width="15.625" style="76" customWidth="1"/>
    <col min="3" max="3" width="1.625" style="76" customWidth="1"/>
    <col min="4" max="4" width="5.375" style="90" customWidth="1"/>
    <col min="5" max="5" width="15.625" style="76" customWidth="1"/>
    <col min="6" max="6" width="1.625" style="76" customWidth="1"/>
    <col min="7" max="7" width="5.375" style="90" customWidth="1"/>
    <col min="8" max="8" width="15.625" style="76" customWidth="1"/>
    <col min="9" max="9" width="1.625" style="76" customWidth="1"/>
    <col min="10" max="10" width="5.375" style="90" customWidth="1"/>
    <col min="11" max="11" width="15.625" style="76" customWidth="1"/>
    <col min="12" max="16384" width="13.00390625" style="76" customWidth="1"/>
  </cols>
  <sheetData>
    <row r="1" spans="1:11" ht="13.5">
      <c r="A1" s="73"/>
      <c r="B1" s="74"/>
      <c r="C1" s="74"/>
      <c r="D1" s="75"/>
      <c r="E1" s="74"/>
      <c r="F1" s="74"/>
      <c r="G1" s="75"/>
      <c r="H1" s="74"/>
      <c r="I1" s="74"/>
      <c r="J1" s="75"/>
      <c r="K1" s="74"/>
    </row>
    <row r="2" spans="1:11" s="79" customFormat="1" ht="28.5">
      <c r="A2" s="77" t="s">
        <v>145</v>
      </c>
      <c r="B2" s="78"/>
      <c r="C2" s="78"/>
      <c r="D2" s="77"/>
      <c r="E2" s="78"/>
      <c r="F2" s="78"/>
      <c r="G2" s="77"/>
      <c r="H2" s="78"/>
      <c r="I2" s="78"/>
      <c r="J2" s="77"/>
      <c r="K2" s="78"/>
    </row>
    <row r="3" spans="1:11" ht="24.75" thickBot="1">
      <c r="A3" s="73"/>
      <c r="B3" s="80"/>
      <c r="C3" s="80"/>
      <c r="D3" s="75"/>
      <c r="E3" s="74"/>
      <c r="F3" s="80"/>
      <c r="G3" s="75"/>
      <c r="H3" s="74"/>
      <c r="I3" s="80"/>
      <c r="J3" s="75"/>
      <c r="K3" s="74"/>
    </row>
    <row r="4" spans="1:11" s="84" customFormat="1" ht="25.5" customHeight="1" thickBot="1" thickTop="1">
      <c r="A4" s="81" t="s">
        <v>146</v>
      </c>
      <c r="B4" s="82"/>
      <c r="C4" s="83"/>
      <c r="D4" s="81" t="s">
        <v>147</v>
      </c>
      <c r="E4" s="82"/>
      <c r="F4" s="83"/>
      <c r="G4" s="81" t="s">
        <v>148</v>
      </c>
      <c r="H4" s="82"/>
      <c r="I4" s="83"/>
      <c r="J4" s="81" t="s">
        <v>149</v>
      </c>
      <c r="K4" s="82"/>
    </row>
    <row r="5" spans="1:11" ht="25.5" customHeight="1" thickBot="1" thickTop="1">
      <c r="A5" s="101" t="s">
        <v>106</v>
      </c>
      <c r="B5" s="102" t="s">
        <v>150</v>
      </c>
      <c r="C5" s="85"/>
      <c r="D5" s="101" t="s">
        <v>106</v>
      </c>
      <c r="E5" s="102" t="s">
        <v>150</v>
      </c>
      <c r="F5" s="86"/>
      <c r="G5" s="101" t="s">
        <v>106</v>
      </c>
      <c r="H5" s="102" t="s">
        <v>150</v>
      </c>
      <c r="I5" s="86"/>
      <c r="J5" s="101" t="s">
        <v>106</v>
      </c>
      <c r="K5" s="102" t="s">
        <v>150</v>
      </c>
    </row>
    <row r="6" spans="1:11" ht="23.25" customHeight="1" thickTop="1">
      <c r="A6" s="116">
        <v>101</v>
      </c>
      <c r="B6" s="117" t="s">
        <v>151</v>
      </c>
      <c r="C6" s="118"/>
      <c r="D6" s="119">
        <v>201</v>
      </c>
      <c r="E6" s="117" t="s">
        <v>152</v>
      </c>
      <c r="F6" s="120"/>
      <c r="G6" s="116">
        <v>301</v>
      </c>
      <c r="H6" s="117" t="s">
        <v>153</v>
      </c>
      <c r="I6" s="120"/>
      <c r="J6" s="116">
        <v>401</v>
      </c>
      <c r="K6" s="117" t="s">
        <v>154</v>
      </c>
    </row>
    <row r="7" spans="1:11" ht="23.25" customHeight="1">
      <c r="A7" s="121">
        <v>102</v>
      </c>
      <c r="B7" s="122" t="s">
        <v>155</v>
      </c>
      <c r="C7" s="118"/>
      <c r="D7" s="121">
        <v>202</v>
      </c>
      <c r="E7" s="122" t="s">
        <v>156</v>
      </c>
      <c r="F7" s="120"/>
      <c r="G7" s="121">
        <v>302</v>
      </c>
      <c r="H7" s="122" t="s">
        <v>157</v>
      </c>
      <c r="I7" s="120"/>
      <c r="J7" s="121">
        <v>402</v>
      </c>
      <c r="K7" s="122" t="s">
        <v>158</v>
      </c>
    </row>
    <row r="8" spans="1:11" ht="23.25" customHeight="1">
      <c r="A8" s="121">
        <v>103</v>
      </c>
      <c r="B8" s="122" t="s">
        <v>159</v>
      </c>
      <c r="C8" s="118"/>
      <c r="D8" s="121">
        <v>203</v>
      </c>
      <c r="E8" s="122" t="s">
        <v>160</v>
      </c>
      <c r="F8" s="120"/>
      <c r="G8" s="121">
        <v>303</v>
      </c>
      <c r="H8" s="122" t="s">
        <v>161</v>
      </c>
      <c r="I8" s="120"/>
      <c r="J8" s="121">
        <v>403</v>
      </c>
      <c r="K8" s="122" t="s">
        <v>162</v>
      </c>
    </row>
    <row r="9" spans="1:11" ht="23.25" customHeight="1">
      <c r="A9" s="121">
        <v>104</v>
      </c>
      <c r="B9" s="122" t="s">
        <v>163</v>
      </c>
      <c r="C9" s="118"/>
      <c r="D9" s="121">
        <v>204</v>
      </c>
      <c r="E9" s="122" t="s">
        <v>164</v>
      </c>
      <c r="F9" s="120"/>
      <c r="G9" s="121">
        <v>304</v>
      </c>
      <c r="H9" s="122" t="s">
        <v>165</v>
      </c>
      <c r="I9" s="120"/>
      <c r="J9" s="121">
        <v>404</v>
      </c>
      <c r="K9" s="122" t="s">
        <v>166</v>
      </c>
    </row>
    <row r="10" spans="1:11" ht="23.25" customHeight="1">
      <c r="A10" s="121">
        <v>105</v>
      </c>
      <c r="B10" s="122" t="s">
        <v>167</v>
      </c>
      <c r="C10" s="118"/>
      <c r="D10" s="121">
        <v>205</v>
      </c>
      <c r="E10" s="122" t="s">
        <v>168</v>
      </c>
      <c r="F10" s="120"/>
      <c r="G10" s="121">
        <v>305</v>
      </c>
      <c r="H10" s="122" t="s">
        <v>169</v>
      </c>
      <c r="I10" s="120"/>
      <c r="J10" s="121">
        <v>405</v>
      </c>
      <c r="K10" s="122" t="s">
        <v>170</v>
      </c>
    </row>
    <row r="11" spans="1:11" ht="23.25" customHeight="1">
      <c r="A11" s="121">
        <v>106</v>
      </c>
      <c r="B11" s="122" t="s">
        <v>171</v>
      </c>
      <c r="C11" s="118"/>
      <c r="D11" s="121">
        <v>206</v>
      </c>
      <c r="E11" s="122" t="s">
        <v>172</v>
      </c>
      <c r="F11" s="120"/>
      <c r="G11" s="121">
        <v>306</v>
      </c>
      <c r="H11" s="122" t="s">
        <v>173</v>
      </c>
      <c r="I11" s="120"/>
      <c r="J11" s="121">
        <v>406</v>
      </c>
      <c r="K11" s="122" t="s">
        <v>174</v>
      </c>
    </row>
    <row r="12" spans="1:11" ht="23.25" customHeight="1">
      <c r="A12" s="121">
        <v>107</v>
      </c>
      <c r="B12" s="122" t="s">
        <v>175</v>
      </c>
      <c r="C12" s="118"/>
      <c r="D12" s="121">
        <v>207</v>
      </c>
      <c r="E12" s="122" t="s">
        <v>176</v>
      </c>
      <c r="F12" s="120"/>
      <c r="G12" s="121">
        <v>307</v>
      </c>
      <c r="H12" s="122" t="s">
        <v>177</v>
      </c>
      <c r="I12" s="120"/>
      <c r="J12" s="121">
        <v>407</v>
      </c>
      <c r="K12" s="122" t="s">
        <v>178</v>
      </c>
    </row>
    <row r="13" spans="1:11" ht="23.25" customHeight="1">
      <c r="A13" s="121">
        <v>108</v>
      </c>
      <c r="B13" s="122" t="s">
        <v>179</v>
      </c>
      <c r="C13" s="118"/>
      <c r="D13" s="121">
        <v>208</v>
      </c>
      <c r="E13" s="122" t="s">
        <v>180</v>
      </c>
      <c r="F13" s="120"/>
      <c r="G13" s="121">
        <v>308</v>
      </c>
      <c r="H13" s="122" t="s">
        <v>181</v>
      </c>
      <c r="I13" s="120"/>
      <c r="J13" s="121">
        <v>408</v>
      </c>
      <c r="K13" s="122" t="s">
        <v>182</v>
      </c>
    </row>
    <row r="14" spans="1:11" ht="23.25" customHeight="1">
      <c r="A14" s="121">
        <v>109</v>
      </c>
      <c r="B14" s="122" t="s">
        <v>183</v>
      </c>
      <c r="C14" s="118"/>
      <c r="D14" s="121">
        <v>209</v>
      </c>
      <c r="E14" s="122" t="s">
        <v>184</v>
      </c>
      <c r="F14" s="120"/>
      <c r="G14" s="121">
        <v>309</v>
      </c>
      <c r="H14" s="122" t="s">
        <v>185</v>
      </c>
      <c r="I14" s="120"/>
      <c r="J14" s="121">
        <v>409</v>
      </c>
      <c r="K14" s="122" t="s">
        <v>186</v>
      </c>
    </row>
    <row r="15" spans="1:11" ht="23.25" customHeight="1">
      <c r="A15" s="121">
        <v>110</v>
      </c>
      <c r="B15" s="122" t="s">
        <v>187</v>
      </c>
      <c r="C15" s="118"/>
      <c r="D15" s="121">
        <v>210</v>
      </c>
      <c r="E15" s="122" t="s">
        <v>188</v>
      </c>
      <c r="F15" s="120"/>
      <c r="G15" s="121">
        <v>310</v>
      </c>
      <c r="H15" s="122" t="s">
        <v>189</v>
      </c>
      <c r="I15" s="120"/>
      <c r="J15" s="121">
        <v>410</v>
      </c>
      <c r="K15" s="122" t="s">
        <v>190</v>
      </c>
    </row>
    <row r="16" spans="1:11" ht="23.25" customHeight="1">
      <c r="A16" s="121">
        <v>111</v>
      </c>
      <c r="B16" s="122" t="s">
        <v>191</v>
      </c>
      <c r="C16" s="118"/>
      <c r="D16" s="121">
        <v>211</v>
      </c>
      <c r="E16" s="122" t="s">
        <v>192</v>
      </c>
      <c r="F16" s="120"/>
      <c r="G16" s="121">
        <v>311</v>
      </c>
      <c r="H16" s="122" t="s">
        <v>193</v>
      </c>
      <c r="I16" s="120"/>
      <c r="J16" s="121">
        <v>411</v>
      </c>
      <c r="K16" s="122" t="s">
        <v>194</v>
      </c>
    </row>
    <row r="17" spans="1:11" ht="23.25" customHeight="1">
      <c r="A17" s="121">
        <v>112</v>
      </c>
      <c r="B17" s="122" t="s">
        <v>195</v>
      </c>
      <c r="C17" s="118"/>
      <c r="D17" s="121">
        <v>212</v>
      </c>
      <c r="E17" s="122" t="s">
        <v>196</v>
      </c>
      <c r="F17" s="120"/>
      <c r="G17" s="121">
        <v>312</v>
      </c>
      <c r="H17" s="122" t="s">
        <v>197</v>
      </c>
      <c r="I17" s="120"/>
      <c r="J17" s="121">
        <v>412</v>
      </c>
      <c r="K17" s="122" t="s">
        <v>198</v>
      </c>
    </row>
    <row r="18" spans="1:11" ht="23.25" customHeight="1">
      <c r="A18" s="121">
        <v>113</v>
      </c>
      <c r="B18" s="122" t="s">
        <v>199</v>
      </c>
      <c r="C18" s="118"/>
      <c r="D18" s="121">
        <v>213</v>
      </c>
      <c r="E18" s="122" t="s">
        <v>200</v>
      </c>
      <c r="F18" s="120"/>
      <c r="G18" s="121">
        <v>313</v>
      </c>
      <c r="H18" s="122" t="s">
        <v>204</v>
      </c>
      <c r="I18" s="120"/>
      <c r="J18" s="121">
        <v>413</v>
      </c>
      <c r="K18" s="122" t="s">
        <v>201</v>
      </c>
    </row>
    <row r="19" spans="1:11" ht="23.25" customHeight="1">
      <c r="A19" s="121">
        <v>114</v>
      </c>
      <c r="B19" s="122" t="s">
        <v>202</v>
      </c>
      <c r="C19" s="118"/>
      <c r="D19" s="121">
        <v>214</v>
      </c>
      <c r="E19" s="122" t="s">
        <v>203</v>
      </c>
      <c r="F19" s="120"/>
      <c r="G19" s="121">
        <v>314</v>
      </c>
      <c r="H19" s="122" t="s">
        <v>208</v>
      </c>
      <c r="I19" s="120"/>
      <c r="J19" s="121">
        <v>414</v>
      </c>
      <c r="K19" s="122" t="s">
        <v>205</v>
      </c>
    </row>
    <row r="20" spans="1:11" ht="23.25" customHeight="1">
      <c r="A20" s="121">
        <v>115</v>
      </c>
      <c r="B20" s="122" t="s">
        <v>206</v>
      </c>
      <c r="C20" s="118"/>
      <c r="D20" s="121">
        <v>215</v>
      </c>
      <c r="E20" s="122" t="s">
        <v>207</v>
      </c>
      <c r="F20" s="120"/>
      <c r="G20" s="121">
        <v>315</v>
      </c>
      <c r="H20" s="122" t="s">
        <v>211</v>
      </c>
      <c r="I20" s="120"/>
      <c r="J20" s="121">
        <v>415</v>
      </c>
      <c r="K20" s="122" t="s">
        <v>306</v>
      </c>
    </row>
    <row r="21" spans="1:11" ht="23.25" customHeight="1">
      <c r="A21" s="121">
        <v>116</v>
      </c>
      <c r="B21" s="122" t="s">
        <v>209</v>
      </c>
      <c r="C21" s="118"/>
      <c r="D21" s="121">
        <v>216</v>
      </c>
      <c r="E21" s="122" t="s">
        <v>210</v>
      </c>
      <c r="F21" s="120"/>
      <c r="G21" s="121">
        <v>316</v>
      </c>
      <c r="H21" s="122" t="s">
        <v>214</v>
      </c>
      <c r="I21" s="120"/>
      <c r="J21" s="121">
        <v>416</v>
      </c>
      <c r="K21" s="122" t="s">
        <v>307</v>
      </c>
    </row>
    <row r="22" spans="1:11" ht="23.25" customHeight="1">
      <c r="A22" s="121">
        <v>117</v>
      </c>
      <c r="B22" s="122" t="s">
        <v>212</v>
      </c>
      <c r="C22" s="118"/>
      <c r="D22" s="121">
        <v>217</v>
      </c>
      <c r="E22" s="122" t="s">
        <v>213</v>
      </c>
      <c r="F22" s="120"/>
      <c r="G22" s="121">
        <v>317</v>
      </c>
      <c r="H22" s="122" t="s">
        <v>217</v>
      </c>
      <c r="I22" s="120"/>
      <c r="J22" s="121">
        <v>417</v>
      </c>
      <c r="K22" s="122" t="s">
        <v>308</v>
      </c>
    </row>
    <row r="23" spans="1:11" ht="23.25" customHeight="1">
      <c r="A23" s="121">
        <v>118</v>
      </c>
      <c r="B23" s="122" t="s">
        <v>215</v>
      </c>
      <c r="C23" s="118"/>
      <c r="D23" s="121">
        <v>218</v>
      </c>
      <c r="E23" s="122" t="s">
        <v>216</v>
      </c>
      <c r="F23" s="120"/>
      <c r="G23" s="121">
        <v>318</v>
      </c>
      <c r="H23" s="122" t="s">
        <v>220</v>
      </c>
      <c r="I23" s="120"/>
      <c r="J23" s="121">
        <v>418</v>
      </c>
      <c r="K23" s="122" t="s">
        <v>309</v>
      </c>
    </row>
    <row r="24" spans="1:11" ht="23.25" customHeight="1">
      <c r="A24" s="121">
        <v>119</v>
      </c>
      <c r="B24" s="122" t="s">
        <v>218</v>
      </c>
      <c r="C24" s="118"/>
      <c r="D24" s="121">
        <v>219</v>
      </c>
      <c r="E24" s="122" t="s">
        <v>219</v>
      </c>
      <c r="F24" s="120"/>
      <c r="G24" s="121">
        <v>319</v>
      </c>
      <c r="H24" s="122" t="s">
        <v>223</v>
      </c>
      <c r="I24" s="120"/>
      <c r="J24" s="121"/>
      <c r="K24" s="122"/>
    </row>
    <row r="25" spans="1:11" ht="23.25" customHeight="1">
      <c r="A25" s="121">
        <v>120</v>
      </c>
      <c r="B25" s="122" t="s">
        <v>221</v>
      </c>
      <c r="C25" s="118"/>
      <c r="D25" s="121">
        <v>220</v>
      </c>
      <c r="E25" s="122" t="s">
        <v>222</v>
      </c>
      <c r="F25" s="120"/>
      <c r="G25" s="121">
        <v>320</v>
      </c>
      <c r="H25" s="122" t="s">
        <v>226</v>
      </c>
      <c r="I25" s="120"/>
      <c r="J25" s="121"/>
      <c r="K25" s="122"/>
    </row>
    <row r="26" spans="1:11" ht="23.25" customHeight="1">
      <c r="A26" s="121">
        <v>121</v>
      </c>
      <c r="B26" s="122" t="s">
        <v>224</v>
      </c>
      <c r="C26" s="118"/>
      <c r="D26" s="121">
        <v>221</v>
      </c>
      <c r="E26" s="122" t="s">
        <v>225</v>
      </c>
      <c r="F26" s="120"/>
      <c r="G26" s="121">
        <v>321</v>
      </c>
      <c r="H26" s="122" t="s">
        <v>228</v>
      </c>
      <c r="I26" s="120"/>
      <c r="J26" s="121"/>
      <c r="K26" s="122"/>
    </row>
    <row r="27" spans="1:11" ht="23.25" customHeight="1">
      <c r="A27" s="121">
        <v>122</v>
      </c>
      <c r="B27" s="122" t="s">
        <v>227</v>
      </c>
      <c r="C27" s="118"/>
      <c r="D27" s="121">
        <v>222</v>
      </c>
      <c r="E27" s="122" t="s">
        <v>310</v>
      </c>
      <c r="F27" s="120"/>
      <c r="G27" s="121">
        <v>322</v>
      </c>
      <c r="H27" s="122" t="s">
        <v>231</v>
      </c>
      <c r="I27" s="120"/>
      <c r="J27" s="121"/>
      <c r="K27" s="122"/>
    </row>
    <row r="28" spans="1:11" ht="23.25" customHeight="1">
      <c r="A28" s="121">
        <v>123</v>
      </c>
      <c r="B28" s="122" t="s">
        <v>229</v>
      </c>
      <c r="C28" s="118"/>
      <c r="D28" s="121">
        <v>223</v>
      </c>
      <c r="E28" s="122" t="s">
        <v>230</v>
      </c>
      <c r="F28" s="120"/>
      <c r="G28" s="121">
        <v>323</v>
      </c>
      <c r="H28" s="122" t="s">
        <v>233</v>
      </c>
      <c r="I28" s="120"/>
      <c r="J28" s="121"/>
      <c r="K28" s="122"/>
    </row>
    <row r="29" spans="1:11" ht="23.25" customHeight="1">
      <c r="A29" s="121">
        <v>124</v>
      </c>
      <c r="B29" s="122" t="s">
        <v>232</v>
      </c>
      <c r="C29" s="118"/>
      <c r="D29" s="121">
        <v>224</v>
      </c>
      <c r="E29" s="122" t="s">
        <v>314</v>
      </c>
      <c r="F29" s="120"/>
      <c r="G29" s="121">
        <v>324</v>
      </c>
      <c r="H29" s="122" t="s">
        <v>325</v>
      </c>
      <c r="I29" s="120"/>
      <c r="J29" s="121"/>
      <c r="K29" s="122"/>
    </row>
    <row r="30" spans="1:11" ht="23.25" customHeight="1">
      <c r="A30" s="121">
        <v>125</v>
      </c>
      <c r="B30" s="122" t="s">
        <v>234</v>
      </c>
      <c r="C30" s="118"/>
      <c r="D30" s="121">
        <v>225</v>
      </c>
      <c r="E30" s="122" t="s">
        <v>235</v>
      </c>
      <c r="F30" s="120"/>
      <c r="G30" s="121">
        <v>325</v>
      </c>
      <c r="H30" s="122" t="s">
        <v>236</v>
      </c>
      <c r="I30" s="120"/>
      <c r="J30" s="121"/>
      <c r="K30" s="122"/>
    </row>
    <row r="31" spans="1:11" ht="23.25" customHeight="1">
      <c r="A31" s="121">
        <v>126</v>
      </c>
      <c r="B31" s="122" t="s">
        <v>237</v>
      </c>
      <c r="C31" s="118"/>
      <c r="D31" s="121">
        <v>226</v>
      </c>
      <c r="E31" s="122" t="s">
        <v>238</v>
      </c>
      <c r="F31" s="120"/>
      <c r="G31" s="121">
        <v>326</v>
      </c>
      <c r="H31" s="122" t="s">
        <v>311</v>
      </c>
      <c r="I31" s="120"/>
      <c r="J31" s="121"/>
      <c r="K31" s="122"/>
    </row>
    <row r="32" spans="1:11" ht="23.25" customHeight="1">
      <c r="A32" s="121">
        <v>127</v>
      </c>
      <c r="B32" s="122" t="s">
        <v>239</v>
      </c>
      <c r="C32" s="118"/>
      <c r="D32" s="121">
        <v>227</v>
      </c>
      <c r="E32" s="122" t="s">
        <v>240</v>
      </c>
      <c r="F32" s="120"/>
      <c r="G32" s="121"/>
      <c r="H32" s="122"/>
      <c r="I32" s="120"/>
      <c r="J32" s="121"/>
      <c r="K32" s="122"/>
    </row>
    <row r="33" spans="1:11" ht="23.25" customHeight="1">
      <c r="A33" s="123">
        <v>128</v>
      </c>
      <c r="B33" s="124" t="s">
        <v>290</v>
      </c>
      <c r="C33" s="118"/>
      <c r="D33" s="123">
        <v>228</v>
      </c>
      <c r="E33" s="124" t="s">
        <v>242</v>
      </c>
      <c r="F33" s="120"/>
      <c r="G33" s="123"/>
      <c r="H33" s="124"/>
      <c r="I33" s="120"/>
      <c r="J33" s="123"/>
      <c r="K33" s="124"/>
    </row>
    <row r="34" spans="1:11" ht="23.25" customHeight="1">
      <c r="A34" s="123">
        <v>129</v>
      </c>
      <c r="B34" s="124" t="s">
        <v>243</v>
      </c>
      <c r="C34" s="118"/>
      <c r="D34" s="123">
        <v>229</v>
      </c>
      <c r="E34" s="124" t="s">
        <v>244</v>
      </c>
      <c r="F34" s="120"/>
      <c r="G34" s="123"/>
      <c r="H34" s="124"/>
      <c r="I34" s="120"/>
      <c r="J34" s="123"/>
      <c r="K34" s="124"/>
    </row>
    <row r="35" spans="1:11" ht="23.25" customHeight="1">
      <c r="A35" s="123">
        <v>130</v>
      </c>
      <c r="B35" s="124" t="s">
        <v>241</v>
      </c>
      <c r="C35" s="118"/>
      <c r="D35" s="123"/>
      <c r="E35" s="124"/>
      <c r="F35" s="120"/>
      <c r="G35" s="123"/>
      <c r="H35" s="124"/>
      <c r="I35" s="120"/>
      <c r="J35" s="123"/>
      <c r="K35" s="124"/>
    </row>
    <row r="36" spans="1:11" ht="23.25" customHeight="1">
      <c r="A36" s="123">
        <v>131</v>
      </c>
      <c r="B36" s="124" t="s">
        <v>312</v>
      </c>
      <c r="C36" s="118"/>
      <c r="D36" s="123"/>
      <c r="E36" s="124"/>
      <c r="F36" s="120"/>
      <c r="G36" s="123"/>
      <c r="H36" s="124"/>
      <c r="I36" s="120"/>
      <c r="J36" s="123"/>
      <c r="K36" s="124"/>
    </row>
    <row r="37" spans="1:11" ht="23.25" customHeight="1">
      <c r="A37" s="123">
        <v>132</v>
      </c>
      <c r="B37" s="124" t="s">
        <v>313</v>
      </c>
      <c r="C37" s="118"/>
      <c r="D37" s="123"/>
      <c r="E37" s="124"/>
      <c r="F37" s="120"/>
      <c r="G37" s="123"/>
      <c r="H37" s="124"/>
      <c r="I37" s="120"/>
      <c r="J37" s="123"/>
      <c r="K37" s="124"/>
    </row>
    <row r="38" spans="1:11" ht="23.25" customHeight="1" thickBot="1">
      <c r="A38" s="125"/>
      <c r="B38" s="126"/>
      <c r="C38" s="118"/>
      <c r="D38" s="125"/>
      <c r="E38" s="126"/>
      <c r="F38" s="120"/>
      <c r="G38" s="125"/>
      <c r="H38" s="126"/>
      <c r="I38" s="120"/>
      <c r="J38" s="125"/>
      <c r="K38" s="126"/>
    </row>
    <row r="39" spans="2:11" ht="14.25" thickTop="1">
      <c r="B39" s="88"/>
      <c r="C39" s="88"/>
      <c r="D39" s="89"/>
      <c r="E39" s="88"/>
      <c r="F39" s="88"/>
      <c r="G39" s="89"/>
      <c r="H39" s="88"/>
      <c r="I39" s="88"/>
      <c r="J39" s="89"/>
      <c r="K39" s="88"/>
    </row>
  </sheetData>
  <sheetProtection sheet="1"/>
  <printOptions/>
  <pageMargins left="0.7874015748031497" right="0.5511811023622047" top="0.5118110236220472" bottom="0.6299212598425197" header="0.5118110236220472" footer="0.3937007874015748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0"/>
  <sheetViews>
    <sheetView zoomScalePageLayoutView="0" workbookViewId="0" topLeftCell="A1">
      <selection activeCell="F28" sqref="F28"/>
    </sheetView>
  </sheetViews>
  <sheetFormatPr defaultColWidth="8.875" defaultRowHeight="13.5"/>
  <cols>
    <col min="1" max="1" width="9.00390625" style="18" customWidth="1"/>
    <col min="2" max="2" width="21.375" style="0" customWidth="1"/>
    <col min="3" max="3" width="11.125" style="0" customWidth="1"/>
  </cols>
  <sheetData>
    <row r="1" spans="1:3" ht="13.5">
      <c r="A1" s="27">
        <v>101</v>
      </c>
      <c r="B1" s="28" t="s">
        <v>91</v>
      </c>
      <c r="C1" t="s">
        <v>336</v>
      </c>
    </row>
    <row r="2" spans="1:3" ht="13.5">
      <c r="A2" s="27">
        <v>102</v>
      </c>
      <c r="B2" s="28" t="s">
        <v>92</v>
      </c>
      <c r="C2" t="s">
        <v>264</v>
      </c>
    </row>
    <row r="3" spans="1:3" ht="13.5">
      <c r="A3" s="27">
        <v>103</v>
      </c>
      <c r="B3" s="28" t="s">
        <v>93</v>
      </c>
      <c r="C3" t="s">
        <v>250</v>
      </c>
    </row>
    <row r="4" spans="1:3" ht="13.5">
      <c r="A4" s="27">
        <v>104</v>
      </c>
      <c r="B4" s="28" t="s">
        <v>94</v>
      </c>
      <c r="C4" t="s">
        <v>382</v>
      </c>
    </row>
    <row r="5" spans="1:3" ht="13.5">
      <c r="A5" s="27">
        <v>105</v>
      </c>
      <c r="B5" s="28" t="s">
        <v>21</v>
      </c>
      <c r="C5" t="s">
        <v>337</v>
      </c>
    </row>
    <row r="6" spans="1:3" ht="13.5">
      <c r="A6" s="27">
        <v>106</v>
      </c>
      <c r="B6" s="28" t="s">
        <v>22</v>
      </c>
      <c r="C6" t="s">
        <v>123</v>
      </c>
    </row>
    <row r="7" spans="1:3" ht="13.5">
      <c r="A7" s="27">
        <v>107</v>
      </c>
      <c r="B7" s="28" t="s">
        <v>23</v>
      </c>
      <c r="C7" t="s">
        <v>338</v>
      </c>
    </row>
    <row r="8" spans="1:3" ht="13.5">
      <c r="A8" s="27">
        <v>108</v>
      </c>
      <c r="B8" s="28" t="s">
        <v>24</v>
      </c>
      <c r="C8" t="s">
        <v>125</v>
      </c>
    </row>
    <row r="9" spans="1:3" ht="13.5">
      <c r="A9" s="27">
        <v>109</v>
      </c>
      <c r="B9" s="28" t="s">
        <v>25</v>
      </c>
      <c r="C9" t="s">
        <v>386</v>
      </c>
    </row>
    <row r="10" spans="1:3" ht="13.5">
      <c r="A10" s="27">
        <v>110</v>
      </c>
      <c r="B10" s="28" t="s">
        <v>26</v>
      </c>
      <c r="C10" t="s">
        <v>339</v>
      </c>
    </row>
    <row r="11" spans="1:3" ht="13.5">
      <c r="A11" s="27">
        <v>111</v>
      </c>
      <c r="B11" s="28" t="s">
        <v>27</v>
      </c>
      <c r="C11" t="s">
        <v>141</v>
      </c>
    </row>
    <row r="12" spans="1:3" ht="13.5">
      <c r="A12" s="27">
        <v>112</v>
      </c>
      <c r="B12" s="28" t="s">
        <v>95</v>
      </c>
      <c r="C12" t="s">
        <v>265</v>
      </c>
    </row>
    <row r="13" spans="1:3" ht="13.5">
      <c r="A13" s="27">
        <v>113</v>
      </c>
      <c r="B13" s="28" t="s">
        <v>28</v>
      </c>
      <c r="C13" t="s">
        <v>384</v>
      </c>
    </row>
    <row r="14" spans="1:3" ht="13.5">
      <c r="A14" s="27">
        <v>114</v>
      </c>
      <c r="B14" s="28" t="s">
        <v>29</v>
      </c>
      <c r="C14" t="s">
        <v>128</v>
      </c>
    </row>
    <row r="15" spans="1:3" ht="13.5">
      <c r="A15" s="27">
        <v>115</v>
      </c>
      <c r="B15" s="28" t="s">
        <v>30</v>
      </c>
      <c r="C15" t="s">
        <v>129</v>
      </c>
    </row>
    <row r="16" spans="1:3" ht="13.5">
      <c r="A16" s="27">
        <v>116</v>
      </c>
      <c r="B16" s="28" t="s">
        <v>31</v>
      </c>
      <c r="C16" t="s">
        <v>130</v>
      </c>
    </row>
    <row r="17" spans="1:3" ht="13.5">
      <c r="A17" s="27">
        <v>117</v>
      </c>
      <c r="B17" s="28" t="s">
        <v>293</v>
      </c>
      <c r="C17" t="s">
        <v>388</v>
      </c>
    </row>
    <row r="18" spans="1:3" ht="13.5">
      <c r="A18" s="27">
        <v>118</v>
      </c>
      <c r="B18" s="28" t="s">
        <v>32</v>
      </c>
      <c r="C18" t="s">
        <v>349</v>
      </c>
    </row>
    <row r="19" spans="1:3" ht="13.5">
      <c r="A19" s="27">
        <v>119</v>
      </c>
      <c r="B19" s="28" t="s">
        <v>33</v>
      </c>
      <c r="C19" t="s">
        <v>389</v>
      </c>
    </row>
    <row r="20" spans="1:2" ht="13.5">
      <c r="A20" s="27">
        <v>120</v>
      </c>
      <c r="B20" s="28" t="s">
        <v>34</v>
      </c>
    </row>
    <row r="21" spans="1:3" ht="13.5">
      <c r="A21" s="27">
        <v>121</v>
      </c>
      <c r="B21" s="28" t="s">
        <v>35</v>
      </c>
      <c r="C21" t="s">
        <v>131</v>
      </c>
    </row>
    <row r="22" spans="1:3" ht="13.5">
      <c r="A22" s="27">
        <v>122</v>
      </c>
      <c r="B22" s="28" t="s">
        <v>36</v>
      </c>
      <c r="C22" t="s">
        <v>132</v>
      </c>
    </row>
    <row r="23" spans="1:3" ht="13.5">
      <c r="A23" s="27">
        <v>123</v>
      </c>
      <c r="B23" s="28" t="s">
        <v>294</v>
      </c>
      <c r="C23" t="s">
        <v>133</v>
      </c>
    </row>
    <row r="24" spans="1:3" ht="13.5">
      <c r="A24" s="27">
        <v>124</v>
      </c>
      <c r="B24" s="28" t="s">
        <v>90</v>
      </c>
      <c r="C24" t="s">
        <v>134</v>
      </c>
    </row>
    <row r="25" spans="1:2" ht="13.5">
      <c r="A25" s="27">
        <v>125</v>
      </c>
      <c r="B25" s="28" t="s">
        <v>37</v>
      </c>
    </row>
    <row r="26" spans="1:3" ht="13.5">
      <c r="A26" s="27">
        <v>126</v>
      </c>
      <c r="B26" s="28" t="s">
        <v>38</v>
      </c>
      <c r="C26" t="s">
        <v>340</v>
      </c>
    </row>
    <row r="27" spans="1:3" ht="13.5">
      <c r="A27" s="27">
        <v>127</v>
      </c>
      <c r="B27" s="28" t="s">
        <v>301</v>
      </c>
      <c r="C27" t="s">
        <v>387</v>
      </c>
    </row>
    <row r="28" spans="1:2" ht="13.5">
      <c r="A28" s="27">
        <v>128</v>
      </c>
      <c r="B28" s="28" t="s">
        <v>302</v>
      </c>
    </row>
    <row r="29" spans="1:3" ht="13.5">
      <c r="A29" s="27">
        <v>129</v>
      </c>
      <c r="B29" s="28" t="s">
        <v>303</v>
      </c>
      <c r="C29" t="s">
        <v>127</v>
      </c>
    </row>
    <row r="30" spans="1:2" ht="13.5">
      <c r="A30" s="27">
        <v>130</v>
      </c>
      <c r="B30" s="28" t="s">
        <v>295</v>
      </c>
    </row>
    <row r="31" spans="1:2" ht="13.5">
      <c r="A31" s="27">
        <v>131</v>
      </c>
      <c r="B31" s="28" t="s">
        <v>316</v>
      </c>
    </row>
    <row r="32" spans="1:3" ht="13.5">
      <c r="A32" s="27">
        <v>132</v>
      </c>
      <c r="B32" s="28" t="s">
        <v>317</v>
      </c>
      <c r="C32" t="s">
        <v>341</v>
      </c>
    </row>
    <row r="33" spans="1:2" ht="13.5">
      <c r="A33" s="27">
        <v>133</v>
      </c>
      <c r="B33" s="28" t="s">
        <v>105</v>
      </c>
    </row>
    <row r="34" spans="1:2" ht="13.5">
      <c r="A34" s="27">
        <v>134</v>
      </c>
      <c r="B34" s="28" t="s">
        <v>105</v>
      </c>
    </row>
    <row r="35" spans="1:2" ht="13.5">
      <c r="A35" s="27">
        <v>135</v>
      </c>
      <c r="B35" s="28" t="s">
        <v>105</v>
      </c>
    </row>
    <row r="36" spans="1:2" ht="13.5">
      <c r="A36" s="27">
        <v>136</v>
      </c>
      <c r="B36" s="28" t="s">
        <v>105</v>
      </c>
    </row>
    <row r="37" spans="1:2" ht="13.5">
      <c r="A37" s="27">
        <v>137</v>
      </c>
      <c r="B37" s="28" t="s">
        <v>105</v>
      </c>
    </row>
    <row r="38" spans="1:2" ht="13.5">
      <c r="A38" s="27">
        <v>138</v>
      </c>
      <c r="B38" s="28" t="s">
        <v>105</v>
      </c>
    </row>
    <row r="39" spans="1:2" ht="13.5">
      <c r="A39" s="27">
        <v>139</v>
      </c>
      <c r="B39" s="28" t="s">
        <v>105</v>
      </c>
    </row>
    <row r="40" spans="1:2" ht="13.5">
      <c r="A40" s="27">
        <v>140</v>
      </c>
      <c r="B40" s="28" t="s">
        <v>105</v>
      </c>
    </row>
    <row r="41" spans="1:2" ht="13.5">
      <c r="A41" s="27">
        <v>141</v>
      </c>
      <c r="B41" s="28" t="s">
        <v>105</v>
      </c>
    </row>
    <row r="42" spans="1:2" ht="13.5">
      <c r="A42" s="27">
        <v>142</v>
      </c>
      <c r="B42" s="28" t="s">
        <v>105</v>
      </c>
    </row>
    <row r="43" spans="1:2" ht="13.5">
      <c r="A43" s="27">
        <v>143</v>
      </c>
      <c r="B43" s="28" t="s">
        <v>105</v>
      </c>
    </row>
    <row r="44" spans="1:2" ht="13.5">
      <c r="A44" s="27">
        <v>144</v>
      </c>
      <c r="B44" s="28" t="s">
        <v>105</v>
      </c>
    </row>
    <row r="45" spans="1:2" ht="13.5">
      <c r="A45" s="27">
        <v>145</v>
      </c>
      <c r="B45" s="28" t="s">
        <v>105</v>
      </c>
    </row>
    <row r="46" spans="1:2" ht="13.5">
      <c r="A46" s="27">
        <v>146</v>
      </c>
      <c r="B46" s="28" t="s">
        <v>105</v>
      </c>
    </row>
    <row r="47" spans="1:2" ht="13.5">
      <c r="A47" s="27">
        <v>147</v>
      </c>
      <c r="B47" s="28" t="s">
        <v>105</v>
      </c>
    </row>
    <row r="48" spans="1:2" ht="13.5">
      <c r="A48" s="27">
        <v>148</v>
      </c>
      <c r="B48" s="28" t="s">
        <v>105</v>
      </c>
    </row>
    <row r="49" spans="1:2" ht="13.5">
      <c r="A49" s="27">
        <v>149</v>
      </c>
      <c r="B49" s="28" t="s">
        <v>105</v>
      </c>
    </row>
    <row r="50" spans="1:2" ht="13.5">
      <c r="A50" s="27">
        <v>150</v>
      </c>
      <c r="B50" s="28" t="s">
        <v>105</v>
      </c>
    </row>
    <row r="51" spans="1:2" ht="13.5">
      <c r="A51" s="27">
        <v>151</v>
      </c>
      <c r="B51" s="28" t="s">
        <v>105</v>
      </c>
    </row>
    <row r="52" spans="1:2" ht="13.5">
      <c r="A52" s="27">
        <v>152</v>
      </c>
      <c r="B52" s="28" t="s">
        <v>105</v>
      </c>
    </row>
    <row r="53" spans="1:2" ht="13.5">
      <c r="A53" s="27">
        <v>153</v>
      </c>
      <c r="B53" s="28" t="s">
        <v>105</v>
      </c>
    </row>
    <row r="54" spans="1:2" ht="13.5">
      <c r="A54" s="27">
        <v>154</v>
      </c>
      <c r="B54" s="28" t="s">
        <v>105</v>
      </c>
    </row>
    <row r="55" spans="1:2" ht="13.5">
      <c r="A55" s="27">
        <v>155</v>
      </c>
      <c r="B55" s="28" t="s">
        <v>105</v>
      </c>
    </row>
    <row r="56" spans="1:2" ht="13.5">
      <c r="A56" s="27">
        <v>156</v>
      </c>
      <c r="B56" s="28" t="s">
        <v>105</v>
      </c>
    </row>
    <row r="57" spans="1:2" ht="13.5">
      <c r="A57" s="27">
        <v>157</v>
      </c>
      <c r="B57" s="28" t="s">
        <v>105</v>
      </c>
    </row>
    <row r="58" spans="1:2" ht="13.5">
      <c r="A58" s="27">
        <v>158</v>
      </c>
      <c r="B58" s="28" t="s">
        <v>105</v>
      </c>
    </row>
    <row r="59" spans="1:2" ht="13.5">
      <c r="A59" s="27">
        <v>159</v>
      </c>
      <c r="B59" s="28" t="s">
        <v>105</v>
      </c>
    </row>
    <row r="60" spans="1:2" ht="13.5">
      <c r="A60" s="27">
        <v>160</v>
      </c>
      <c r="B60" s="28" t="s">
        <v>105</v>
      </c>
    </row>
    <row r="61" spans="1:2" ht="13.5">
      <c r="A61" s="27">
        <v>161</v>
      </c>
      <c r="B61" s="28" t="s">
        <v>105</v>
      </c>
    </row>
    <row r="62" spans="1:2" ht="13.5">
      <c r="A62" s="27">
        <v>162</v>
      </c>
      <c r="B62" s="28" t="s">
        <v>105</v>
      </c>
    </row>
    <row r="63" spans="1:2" ht="13.5">
      <c r="A63" s="27">
        <v>163</v>
      </c>
      <c r="B63" s="28" t="s">
        <v>105</v>
      </c>
    </row>
    <row r="64" spans="1:2" ht="13.5">
      <c r="A64" s="27">
        <v>164</v>
      </c>
      <c r="B64" s="28" t="s">
        <v>105</v>
      </c>
    </row>
    <row r="65" spans="1:2" ht="13.5">
      <c r="A65" s="27">
        <v>165</v>
      </c>
      <c r="B65" s="28" t="s">
        <v>105</v>
      </c>
    </row>
    <row r="66" spans="1:2" ht="13.5">
      <c r="A66" s="27">
        <v>166</v>
      </c>
      <c r="B66" s="28" t="s">
        <v>105</v>
      </c>
    </row>
    <row r="67" spans="1:2" ht="13.5">
      <c r="A67" s="27">
        <v>167</v>
      </c>
      <c r="B67" s="28" t="s">
        <v>105</v>
      </c>
    </row>
    <row r="68" spans="1:2" ht="13.5">
      <c r="A68" s="27">
        <v>168</v>
      </c>
      <c r="B68" s="28" t="s">
        <v>105</v>
      </c>
    </row>
    <row r="69" spans="1:2" ht="13.5">
      <c r="A69" s="27">
        <v>169</v>
      </c>
      <c r="B69" s="28" t="s">
        <v>105</v>
      </c>
    </row>
    <row r="70" spans="1:2" ht="13.5">
      <c r="A70" s="27">
        <v>170</v>
      </c>
      <c r="B70" s="28" t="s">
        <v>105</v>
      </c>
    </row>
    <row r="71" spans="1:2" ht="13.5">
      <c r="A71" s="27">
        <v>171</v>
      </c>
      <c r="B71" s="28" t="s">
        <v>105</v>
      </c>
    </row>
    <row r="72" spans="1:2" ht="13.5">
      <c r="A72" s="27">
        <v>172</v>
      </c>
      <c r="B72" s="28" t="s">
        <v>105</v>
      </c>
    </row>
    <row r="73" spans="1:2" ht="13.5">
      <c r="A73" s="27">
        <v>173</v>
      </c>
      <c r="B73" s="28" t="s">
        <v>105</v>
      </c>
    </row>
    <row r="74" spans="1:2" ht="13.5">
      <c r="A74" s="27">
        <v>174</v>
      </c>
      <c r="B74" s="28" t="s">
        <v>105</v>
      </c>
    </row>
    <row r="75" spans="1:2" ht="13.5">
      <c r="A75" s="27">
        <v>175</v>
      </c>
      <c r="B75" s="28" t="s">
        <v>105</v>
      </c>
    </row>
    <row r="76" spans="1:2" ht="13.5">
      <c r="A76" s="27">
        <v>176</v>
      </c>
      <c r="B76" s="28" t="s">
        <v>105</v>
      </c>
    </row>
    <row r="77" spans="1:2" ht="13.5">
      <c r="A77" s="27">
        <v>177</v>
      </c>
      <c r="B77" s="28" t="s">
        <v>105</v>
      </c>
    </row>
    <row r="78" spans="1:2" ht="13.5">
      <c r="A78" s="27">
        <v>178</v>
      </c>
      <c r="B78" s="28" t="s">
        <v>105</v>
      </c>
    </row>
    <row r="79" spans="1:2" ht="13.5">
      <c r="A79" s="27">
        <v>179</v>
      </c>
      <c r="B79" s="28" t="s">
        <v>105</v>
      </c>
    </row>
    <row r="80" spans="1:2" ht="13.5">
      <c r="A80" s="27">
        <v>180</v>
      </c>
      <c r="B80" s="28" t="s">
        <v>105</v>
      </c>
    </row>
    <row r="81" spans="1:2" ht="13.5">
      <c r="A81" s="27">
        <v>181</v>
      </c>
      <c r="B81" s="28" t="s">
        <v>105</v>
      </c>
    </row>
    <row r="82" spans="1:2" ht="13.5">
      <c r="A82" s="27">
        <v>182</v>
      </c>
      <c r="B82" s="28" t="s">
        <v>105</v>
      </c>
    </row>
    <row r="83" spans="1:2" ht="13.5">
      <c r="A83" s="27">
        <v>183</v>
      </c>
      <c r="B83" s="28" t="s">
        <v>105</v>
      </c>
    </row>
    <row r="84" spans="1:2" ht="13.5">
      <c r="A84" s="27">
        <v>184</v>
      </c>
      <c r="B84" s="28" t="s">
        <v>105</v>
      </c>
    </row>
    <row r="85" spans="1:2" ht="13.5">
      <c r="A85" s="27">
        <v>185</v>
      </c>
      <c r="B85" s="28" t="s">
        <v>105</v>
      </c>
    </row>
    <row r="86" spans="1:2" ht="13.5">
      <c r="A86" s="27">
        <v>186</v>
      </c>
      <c r="B86" s="28" t="s">
        <v>105</v>
      </c>
    </row>
    <row r="87" spans="1:2" ht="13.5">
      <c r="A87" s="27">
        <v>187</v>
      </c>
      <c r="B87" s="28" t="s">
        <v>105</v>
      </c>
    </row>
    <row r="88" spans="1:2" ht="13.5">
      <c r="A88" s="27">
        <v>188</v>
      </c>
      <c r="B88" s="28" t="s">
        <v>105</v>
      </c>
    </row>
    <row r="89" spans="1:2" ht="13.5">
      <c r="A89" s="27">
        <v>189</v>
      </c>
      <c r="B89" s="28" t="s">
        <v>105</v>
      </c>
    </row>
    <row r="90" spans="1:2" ht="13.5">
      <c r="A90" s="27">
        <v>190</v>
      </c>
      <c r="B90" s="28" t="s">
        <v>105</v>
      </c>
    </row>
    <row r="91" spans="1:2" ht="13.5">
      <c r="A91" s="27">
        <v>191</v>
      </c>
      <c r="B91" s="28" t="s">
        <v>105</v>
      </c>
    </row>
    <row r="92" spans="1:2" ht="13.5">
      <c r="A92" s="27">
        <v>192</v>
      </c>
      <c r="B92" s="28" t="s">
        <v>105</v>
      </c>
    </row>
    <row r="93" spans="1:2" ht="13.5">
      <c r="A93" s="27">
        <v>193</v>
      </c>
      <c r="B93" s="28" t="s">
        <v>105</v>
      </c>
    </row>
    <row r="94" spans="1:2" ht="13.5">
      <c r="A94" s="27">
        <v>194</v>
      </c>
      <c r="B94" s="28" t="s">
        <v>105</v>
      </c>
    </row>
    <row r="95" spans="1:2" ht="13.5">
      <c r="A95" s="27">
        <v>195</v>
      </c>
      <c r="B95" s="28" t="s">
        <v>105</v>
      </c>
    </row>
    <row r="96" spans="1:2" ht="13.5">
      <c r="A96" s="27">
        <v>196</v>
      </c>
      <c r="B96" s="28" t="s">
        <v>105</v>
      </c>
    </row>
    <row r="97" spans="1:2" ht="13.5">
      <c r="A97" s="27">
        <v>197</v>
      </c>
      <c r="B97" s="28" t="s">
        <v>105</v>
      </c>
    </row>
    <row r="98" spans="1:2" ht="13.5">
      <c r="A98" s="27">
        <v>198</v>
      </c>
      <c r="B98" s="28" t="s">
        <v>105</v>
      </c>
    </row>
    <row r="99" spans="1:2" ht="13.5">
      <c r="A99" s="27">
        <v>199</v>
      </c>
      <c r="B99" s="28" t="s">
        <v>105</v>
      </c>
    </row>
    <row r="100" spans="1:2" ht="13.5">
      <c r="A100" s="27">
        <v>200</v>
      </c>
      <c r="B100" s="28" t="s">
        <v>105</v>
      </c>
    </row>
    <row r="101" spans="1:3" ht="13.5">
      <c r="A101" s="27">
        <v>201</v>
      </c>
      <c r="B101" s="28" t="s">
        <v>39</v>
      </c>
      <c r="C101" t="s">
        <v>140</v>
      </c>
    </row>
    <row r="102" spans="1:3" ht="13.5">
      <c r="A102" s="27">
        <v>202</v>
      </c>
      <c r="B102" s="28" t="s">
        <v>40</v>
      </c>
      <c r="C102" t="s">
        <v>136</v>
      </c>
    </row>
    <row r="103" spans="1:3" ht="13.5">
      <c r="A103" s="27">
        <v>203</v>
      </c>
      <c r="B103" s="28" t="s">
        <v>41</v>
      </c>
      <c r="C103" t="s">
        <v>393</v>
      </c>
    </row>
    <row r="104" spans="1:3" ht="13.5">
      <c r="A104" s="27">
        <v>204</v>
      </c>
      <c r="B104" s="28" t="s">
        <v>42</v>
      </c>
      <c r="C104" t="s">
        <v>138</v>
      </c>
    </row>
    <row r="105" spans="1:3" ht="13.5">
      <c r="A105" s="27">
        <v>205</v>
      </c>
      <c r="B105" s="28" t="s">
        <v>43</v>
      </c>
      <c r="C105" t="s">
        <v>391</v>
      </c>
    </row>
    <row r="106" spans="1:3" ht="13.5">
      <c r="A106" s="27">
        <v>206</v>
      </c>
      <c r="B106" s="28" t="s">
        <v>44</v>
      </c>
      <c r="C106" t="s">
        <v>351</v>
      </c>
    </row>
    <row r="107" spans="1:3" ht="13.5">
      <c r="A107" s="27">
        <v>207</v>
      </c>
      <c r="B107" s="28" t="s">
        <v>45</v>
      </c>
      <c r="C107" t="s">
        <v>352</v>
      </c>
    </row>
    <row r="108" spans="1:3" ht="13.5">
      <c r="A108" s="27">
        <v>208</v>
      </c>
      <c r="B108" s="28" t="s">
        <v>46</v>
      </c>
      <c r="C108" t="s">
        <v>342</v>
      </c>
    </row>
    <row r="109" spans="1:3" ht="13.5">
      <c r="A109" s="27">
        <v>209</v>
      </c>
      <c r="B109" s="28" t="s">
        <v>47</v>
      </c>
      <c r="C109" t="s">
        <v>135</v>
      </c>
    </row>
    <row r="110" spans="1:3" ht="13.5">
      <c r="A110" s="27">
        <v>210</v>
      </c>
      <c r="B110" s="28" t="s">
        <v>48</v>
      </c>
      <c r="C110" t="s">
        <v>126</v>
      </c>
    </row>
    <row r="111" spans="1:3" ht="13.5">
      <c r="A111" s="27">
        <v>211</v>
      </c>
      <c r="B111" s="28" t="s">
        <v>96</v>
      </c>
      <c r="C111" t="s">
        <v>390</v>
      </c>
    </row>
    <row r="112" spans="1:2" ht="13.5">
      <c r="A112" s="27">
        <v>212</v>
      </c>
      <c r="B112" s="28" t="s">
        <v>49</v>
      </c>
    </row>
    <row r="113" spans="1:3" ht="13.5">
      <c r="A113" s="27">
        <v>213</v>
      </c>
      <c r="B113" s="28" t="s">
        <v>50</v>
      </c>
      <c r="C113" t="s">
        <v>350</v>
      </c>
    </row>
    <row r="114" spans="1:3" ht="13.5">
      <c r="A114" s="27">
        <v>214</v>
      </c>
      <c r="B114" s="28" t="s">
        <v>51</v>
      </c>
      <c r="C114" t="s">
        <v>245</v>
      </c>
    </row>
    <row r="115" spans="1:3" ht="13.5">
      <c r="A115" s="27">
        <v>215</v>
      </c>
      <c r="B115" s="28" t="s">
        <v>52</v>
      </c>
      <c r="C115" t="s">
        <v>137</v>
      </c>
    </row>
    <row r="116" spans="1:3" ht="13.5">
      <c r="A116" s="27">
        <v>216</v>
      </c>
      <c r="B116" s="28" t="s">
        <v>53</v>
      </c>
      <c r="C116" t="s">
        <v>392</v>
      </c>
    </row>
    <row r="117" spans="1:3" ht="13.5">
      <c r="A117" s="27">
        <v>217</v>
      </c>
      <c r="B117" s="28" t="s">
        <v>54</v>
      </c>
      <c r="C117" t="s">
        <v>343</v>
      </c>
    </row>
    <row r="118" spans="1:3" ht="13.5">
      <c r="A118" s="27">
        <v>218</v>
      </c>
      <c r="B118" s="28" t="s">
        <v>55</v>
      </c>
      <c r="C118" t="s">
        <v>354</v>
      </c>
    </row>
    <row r="119" spans="1:3" ht="13.5">
      <c r="A119" s="27">
        <v>219</v>
      </c>
      <c r="B119" s="28" t="s">
        <v>296</v>
      </c>
      <c r="C119" t="s">
        <v>139</v>
      </c>
    </row>
    <row r="120" spans="1:3" ht="13.5">
      <c r="A120" s="27">
        <v>220</v>
      </c>
      <c r="B120" s="28" t="s">
        <v>97</v>
      </c>
      <c r="C120" t="s">
        <v>344</v>
      </c>
    </row>
    <row r="121" spans="1:2" ht="13.5">
      <c r="A121" s="27">
        <v>221</v>
      </c>
      <c r="B121" s="28" t="s">
        <v>56</v>
      </c>
    </row>
    <row r="122" spans="1:3" ht="13.5">
      <c r="A122" s="27">
        <v>222</v>
      </c>
      <c r="B122" s="28" t="s">
        <v>57</v>
      </c>
      <c r="C122" t="s">
        <v>266</v>
      </c>
    </row>
    <row r="123" spans="1:3" ht="13.5">
      <c r="A123" s="27">
        <v>223</v>
      </c>
      <c r="B123" s="28" t="s">
        <v>330</v>
      </c>
      <c r="C123" t="s">
        <v>394</v>
      </c>
    </row>
    <row r="124" spans="1:3" ht="13.5">
      <c r="A124" s="27">
        <v>224</v>
      </c>
      <c r="B124" s="28" t="s">
        <v>297</v>
      </c>
      <c r="C124" t="s">
        <v>251</v>
      </c>
    </row>
    <row r="125" spans="1:3" ht="13.5">
      <c r="A125" s="27">
        <v>225</v>
      </c>
      <c r="B125" s="28" t="s">
        <v>58</v>
      </c>
      <c r="C125" t="s">
        <v>353</v>
      </c>
    </row>
    <row r="126" spans="1:3" ht="13.5">
      <c r="A126" s="27">
        <v>226</v>
      </c>
      <c r="B126" s="28" t="s">
        <v>329</v>
      </c>
      <c r="C126" t="s">
        <v>345</v>
      </c>
    </row>
    <row r="127" spans="1:2" ht="13.5">
      <c r="A127" s="27">
        <v>227</v>
      </c>
      <c r="B127" s="28" t="s">
        <v>298</v>
      </c>
    </row>
    <row r="128" spans="1:2" ht="13.5">
      <c r="A128" s="27">
        <v>228</v>
      </c>
      <c r="B128" s="28" t="s">
        <v>299</v>
      </c>
    </row>
    <row r="129" spans="1:2" ht="13.5">
      <c r="A129" s="27">
        <v>229</v>
      </c>
      <c r="B129" s="28" t="s">
        <v>300</v>
      </c>
    </row>
    <row r="130" spans="1:2" ht="13.5">
      <c r="A130" s="27">
        <v>230</v>
      </c>
      <c r="B130" s="28" t="s">
        <v>105</v>
      </c>
    </row>
    <row r="131" spans="1:2" ht="13.5">
      <c r="A131" s="27">
        <v>231</v>
      </c>
      <c r="B131" s="28" t="s">
        <v>105</v>
      </c>
    </row>
    <row r="132" spans="1:2" ht="13.5">
      <c r="A132" s="27">
        <v>232</v>
      </c>
      <c r="B132" s="28" t="s">
        <v>105</v>
      </c>
    </row>
    <row r="133" spans="1:2" ht="13.5">
      <c r="A133" s="27">
        <v>233</v>
      </c>
      <c r="B133" s="28" t="s">
        <v>105</v>
      </c>
    </row>
    <row r="134" spans="1:2" ht="13.5">
      <c r="A134" s="27">
        <v>234</v>
      </c>
      <c r="B134" s="28" t="s">
        <v>105</v>
      </c>
    </row>
    <row r="135" spans="1:2" ht="13.5">
      <c r="A135" s="27">
        <v>235</v>
      </c>
      <c r="B135" s="28" t="s">
        <v>105</v>
      </c>
    </row>
    <row r="136" spans="1:2" ht="13.5">
      <c r="A136" s="27">
        <v>236</v>
      </c>
      <c r="B136" s="28" t="s">
        <v>105</v>
      </c>
    </row>
    <row r="137" spans="1:2" ht="13.5">
      <c r="A137" s="27">
        <v>237</v>
      </c>
      <c r="B137" s="28" t="s">
        <v>105</v>
      </c>
    </row>
    <row r="138" spans="1:2" ht="13.5">
      <c r="A138" s="27">
        <v>238</v>
      </c>
      <c r="B138" s="28" t="s">
        <v>105</v>
      </c>
    </row>
    <row r="139" spans="1:2" ht="13.5">
      <c r="A139" s="27">
        <v>239</v>
      </c>
      <c r="B139" s="28" t="s">
        <v>105</v>
      </c>
    </row>
    <row r="140" spans="1:2" ht="13.5">
      <c r="A140" s="27">
        <v>240</v>
      </c>
      <c r="B140" s="28" t="s">
        <v>105</v>
      </c>
    </row>
    <row r="141" spans="1:2" ht="13.5">
      <c r="A141" s="27">
        <v>241</v>
      </c>
      <c r="B141" s="28" t="s">
        <v>105</v>
      </c>
    </row>
    <row r="142" spans="1:2" ht="13.5">
      <c r="A142" s="27">
        <v>242</v>
      </c>
      <c r="B142" s="28" t="s">
        <v>105</v>
      </c>
    </row>
    <row r="143" spans="1:2" ht="13.5">
      <c r="A143" s="27">
        <v>243</v>
      </c>
      <c r="B143" s="28" t="s">
        <v>105</v>
      </c>
    </row>
    <row r="144" spans="1:2" ht="13.5">
      <c r="A144" s="27">
        <v>244</v>
      </c>
      <c r="B144" s="28" t="s">
        <v>105</v>
      </c>
    </row>
    <row r="145" spans="1:2" ht="13.5">
      <c r="A145" s="27">
        <v>245</v>
      </c>
      <c r="B145" s="28" t="s">
        <v>105</v>
      </c>
    </row>
    <row r="146" spans="1:2" ht="13.5">
      <c r="A146" s="27">
        <v>246</v>
      </c>
      <c r="B146" s="28" t="s">
        <v>105</v>
      </c>
    </row>
    <row r="147" spans="1:2" ht="13.5">
      <c r="A147" s="27">
        <v>247</v>
      </c>
      <c r="B147" s="28" t="s">
        <v>105</v>
      </c>
    </row>
    <row r="148" spans="1:2" ht="13.5">
      <c r="A148" s="27">
        <v>248</v>
      </c>
      <c r="B148" s="28" t="s">
        <v>105</v>
      </c>
    </row>
    <row r="149" spans="1:2" ht="13.5">
      <c r="A149" s="27">
        <v>249</v>
      </c>
      <c r="B149" s="28" t="s">
        <v>105</v>
      </c>
    </row>
    <row r="150" spans="1:2" ht="13.5">
      <c r="A150" s="27">
        <v>250</v>
      </c>
      <c r="B150" s="28" t="s">
        <v>105</v>
      </c>
    </row>
    <row r="151" spans="1:2" ht="13.5">
      <c r="A151" s="27">
        <v>251</v>
      </c>
      <c r="B151" s="28" t="s">
        <v>105</v>
      </c>
    </row>
    <row r="152" spans="1:2" ht="13.5">
      <c r="A152" s="27">
        <v>252</v>
      </c>
      <c r="B152" s="28" t="s">
        <v>105</v>
      </c>
    </row>
    <row r="153" spans="1:2" ht="13.5">
      <c r="A153" s="27">
        <v>253</v>
      </c>
      <c r="B153" s="28" t="s">
        <v>105</v>
      </c>
    </row>
    <row r="154" spans="1:2" ht="13.5">
      <c r="A154" s="27">
        <v>254</v>
      </c>
      <c r="B154" s="28" t="s">
        <v>105</v>
      </c>
    </row>
    <row r="155" spans="1:2" ht="13.5">
      <c r="A155" s="27">
        <v>255</v>
      </c>
      <c r="B155" s="28" t="s">
        <v>105</v>
      </c>
    </row>
    <row r="156" spans="1:2" ht="13.5">
      <c r="A156" s="27">
        <v>256</v>
      </c>
      <c r="B156" s="28" t="s">
        <v>105</v>
      </c>
    </row>
    <row r="157" spans="1:2" ht="13.5">
      <c r="A157" s="27">
        <v>257</v>
      </c>
      <c r="B157" s="28" t="s">
        <v>105</v>
      </c>
    </row>
    <row r="158" spans="1:2" ht="13.5">
      <c r="A158" s="27">
        <v>258</v>
      </c>
      <c r="B158" s="28" t="s">
        <v>105</v>
      </c>
    </row>
    <row r="159" spans="1:2" ht="13.5">
      <c r="A159" s="27">
        <v>259</v>
      </c>
      <c r="B159" s="28" t="s">
        <v>105</v>
      </c>
    </row>
    <row r="160" spans="1:2" ht="13.5">
      <c r="A160" s="27">
        <v>260</v>
      </c>
      <c r="B160" s="28" t="s">
        <v>105</v>
      </c>
    </row>
    <row r="161" spans="1:2" ht="13.5">
      <c r="A161" s="27">
        <v>261</v>
      </c>
      <c r="B161" s="28" t="s">
        <v>105</v>
      </c>
    </row>
    <row r="162" spans="1:2" ht="13.5">
      <c r="A162" s="27">
        <v>262</v>
      </c>
      <c r="B162" s="28" t="s">
        <v>105</v>
      </c>
    </row>
    <row r="163" spans="1:2" ht="13.5">
      <c r="A163" s="27">
        <v>263</v>
      </c>
      <c r="B163" s="28" t="s">
        <v>105</v>
      </c>
    </row>
    <row r="164" spans="1:2" ht="13.5">
      <c r="A164" s="27">
        <v>264</v>
      </c>
      <c r="B164" s="28" t="s">
        <v>105</v>
      </c>
    </row>
    <row r="165" spans="1:2" ht="13.5">
      <c r="A165" s="27">
        <v>265</v>
      </c>
      <c r="B165" s="28" t="s">
        <v>105</v>
      </c>
    </row>
    <row r="166" spans="1:2" ht="13.5">
      <c r="A166" s="27">
        <v>266</v>
      </c>
      <c r="B166" s="28" t="s">
        <v>105</v>
      </c>
    </row>
    <row r="167" spans="1:2" ht="13.5">
      <c r="A167" s="27">
        <v>267</v>
      </c>
      <c r="B167" s="28" t="s">
        <v>105</v>
      </c>
    </row>
    <row r="168" spans="1:2" ht="13.5">
      <c r="A168" s="27">
        <v>268</v>
      </c>
      <c r="B168" s="28" t="s">
        <v>105</v>
      </c>
    </row>
    <row r="169" spans="1:2" ht="13.5">
      <c r="A169" s="27">
        <v>269</v>
      </c>
      <c r="B169" s="28" t="s">
        <v>105</v>
      </c>
    </row>
    <row r="170" spans="1:2" ht="13.5">
      <c r="A170" s="27">
        <v>270</v>
      </c>
      <c r="B170" s="28" t="s">
        <v>105</v>
      </c>
    </row>
    <row r="171" spans="1:2" ht="13.5">
      <c r="A171" s="27">
        <v>271</v>
      </c>
      <c r="B171" s="28" t="s">
        <v>105</v>
      </c>
    </row>
    <row r="172" spans="1:2" ht="13.5">
      <c r="A172" s="27">
        <v>272</v>
      </c>
      <c r="B172" s="28" t="s">
        <v>105</v>
      </c>
    </row>
    <row r="173" spans="1:2" ht="13.5">
      <c r="A173" s="27">
        <v>273</v>
      </c>
      <c r="B173" s="28" t="s">
        <v>105</v>
      </c>
    </row>
    <row r="174" spans="1:2" ht="13.5">
      <c r="A174" s="27">
        <v>274</v>
      </c>
      <c r="B174" s="28" t="s">
        <v>105</v>
      </c>
    </row>
    <row r="175" spans="1:2" ht="13.5">
      <c r="A175" s="27">
        <v>275</v>
      </c>
      <c r="B175" s="28" t="s">
        <v>105</v>
      </c>
    </row>
    <row r="176" spans="1:2" ht="13.5">
      <c r="A176" s="27">
        <v>276</v>
      </c>
      <c r="B176" s="28" t="s">
        <v>105</v>
      </c>
    </row>
    <row r="177" spans="1:2" ht="13.5">
      <c r="A177" s="27">
        <v>277</v>
      </c>
      <c r="B177" s="28" t="s">
        <v>105</v>
      </c>
    </row>
    <row r="178" spans="1:2" ht="13.5">
      <c r="A178" s="27">
        <v>278</v>
      </c>
      <c r="B178" s="28" t="s">
        <v>105</v>
      </c>
    </row>
    <row r="179" spans="1:2" ht="13.5">
      <c r="A179" s="27">
        <v>279</v>
      </c>
      <c r="B179" s="28" t="s">
        <v>105</v>
      </c>
    </row>
    <row r="180" spans="1:2" ht="13.5">
      <c r="A180" s="27">
        <v>280</v>
      </c>
      <c r="B180" s="28" t="s">
        <v>105</v>
      </c>
    </row>
    <row r="181" spans="1:2" ht="13.5">
      <c r="A181" s="27">
        <v>281</v>
      </c>
      <c r="B181" s="28" t="s">
        <v>105</v>
      </c>
    </row>
    <row r="182" spans="1:2" ht="13.5">
      <c r="A182" s="27">
        <v>282</v>
      </c>
      <c r="B182" s="28" t="s">
        <v>105</v>
      </c>
    </row>
    <row r="183" spans="1:2" ht="13.5">
      <c r="A183" s="27">
        <v>283</v>
      </c>
      <c r="B183" s="28" t="s">
        <v>105</v>
      </c>
    </row>
    <row r="184" spans="1:2" ht="13.5">
      <c r="A184" s="27">
        <v>284</v>
      </c>
      <c r="B184" s="28" t="s">
        <v>105</v>
      </c>
    </row>
    <row r="185" spans="1:2" ht="13.5">
      <c r="A185" s="27">
        <v>285</v>
      </c>
      <c r="B185" s="28" t="s">
        <v>105</v>
      </c>
    </row>
    <row r="186" spans="1:2" ht="13.5">
      <c r="A186" s="27">
        <v>286</v>
      </c>
      <c r="B186" s="28" t="s">
        <v>105</v>
      </c>
    </row>
    <row r="187" spans="1:2" ht="13.5">
      <c r="A187" s="27">
        <v>287</v>
      </c>
      <c r="B187" s="28" t="s">
        <v>105</v>
      </c>
    </row>
    <row r="188" spans="1:2" ht="13.5">
      <c r="A188" s="27">
        <v>288</v>
      </c>
      <c r="B188" s="28" t="s">
        <v>105</v>
      </c>
    </row>
    <row r="189" spans="1:2" ht="13.5">
      <c r="A189" s="27">
        <v>289</v>
      </c>
      <c r="B189" s="28" t="s">
        <v>105</v>
      </c>
    </row>
    <row r="190" spans="1:2" ht="13.5">
      <c r="A190" s="27">
        <v>290</v>
      </c>
      <c r="B190" s="28" t="s">
        <v>105</v>
      </c>
    </row>
    <row r="191" spans="1:2" ht="13.5">
      <c r="A191" s="27">
        <v>291</v>
      </c>
      <c r="B191" s="28" t="s">
        <v>105</v>
      </c>
    </row>
    <row r="192" spans="1:2" ht="13.5">
      <c r="A192" s="27">
        <v>292</v>
      </c>
      <c r="B192" s="28" t="s">
        <v>105</v>
      </c>
    </row>
    <row r="193" spans="1:2" ht="13.5">
      <c r="A193" s="27">
        <v>293</v>
      </c>
      <c r="B193" s="28" t="s">
        <v>105</v>
      </c>
    </row>
    <row r="194" spans="1:2" ht="13.5">
      <c r="A194" s="27">
        <v>294</v>
      </c>
      <c r="B194" s="28" t="s">
        <v>105</v>
      </c>
    </row>
    <row r="195" spans="1:2" ht="13.5">
      <c r="A195" s="27">
        <v>295</v>
      </c>
      <c r="B195" s="28" t="s">
        <v>105</v>
      </c>
    </row>
    <row r="196" spans="1:2" ht="13.5">
      <c r="A196" s="27">
        <v>296</v>
      </c>
      <c r="B196" s="28" t="s">
        <v>105</v>
      </c>
    </row>
    <row r="197" spans="1:2" ht="13.5">
      <c r="A197" s="27">
        <v>297</v>
      </c>
      <c r="B197" s="28" t="s">
        <v>105</v>
      </c>
    </row>
    <row r="198" spans="1:2" ht="13.5">
      <c r="A198" s="27">
        <v>298</v>
      </c>
      <c r="B198" s="28" t="s">
        <v>105</v>
      </c>
    </row>
    <row r="199" spans="1:2" ht="13.5">
      <c r="A199" s="27">
        <v>299</v>
      </c>
      <c r="B199" s="28" t="s">
        <v>105</v>
      </c>
    </row>
    <row r="200" spans="1:2" ht="13.5">
      <c r="A200" s="27">
        <v>300</v>
      </c>
      <c r="B200" s="28" t="s">
        <v>105</v>
      </c>
    </row>
    <row r="201" spans="1:3" ht="13.5">
      <c r="A201" s="27">
        <v>301</v>
      </c>
      <c r="B201" s="28" t="s">
        <v>59</v>
      </c>
      <c r="C201" t="s">
        <v>267</v>
      </c>
    </row>
    <row r="202" spans="1:3" ht="13.5">
      <c r="A202" s="27">
        <v>302</v>
      </c>
      <c r="B202" s="28" t="s">
        <v>60</v>
      </c>
      <c r="C202" t="s">
        <v>246</v>
      </c>
    </row>
    <row r="203" spans="1:3" ht="13.5">
      <c r="A203" s="27">
        <v>303</v>
      </c>
      <c r="B203" s="28" t="s">
        <v>61</v>
      </c>
      <c r="C203" t="s">
        <v>124</v>
      </c>
    </row>
    <row r="204" spans="1:3" ht="13.5">
      <c r="A204" s="27">
        <v>304</v>
      </c>
      <c r="B204" s="28" t="s">
        <v>62</v>
      </c>
      <c r="C204" t="s">
        <v>346</v>
      </c>
    </row>
    <row r="205" spans="1:3" ht="13.5">
      <c r="A205" s="27">
        <v>305</v>
      </c>
      <c r="B205" s="28" t="s">
        <v>63</v>
      </c>
      <c r="C205" t="s">
        <v>142</v>
      </c>
    </row>
    <row r="206" spans="1:3" ht="13.5">
      <c r="A206" s="27">
        <v>306</v>
      </c>
      <c r="B206" s="28" t="s">
        <v>64</v>
      </c>
      <c r="C206" t="s">
        <v>347</v>
      </c>
    </row>
    <row r="207" spans="1:3" ht="13.5">
      <c r="A207" s="27">
        <v>307</v>
      </c>
      <c r="B207" s="28" t="s">
        <v>65</v>
      </c>
      <c r="C207" t="s">
        <v>143</v>
      </c>
    </row>
    <row r="208" spans="1:3" ht="13.5">
      <c r="A208" s="27">
        <v>308</v>
      </c>
      <c r="B208" s="28" t="s">
        <v>66</v>
      </c>
      <c r="C208" t="s">
        <v>144</v>
      </c>
    </row>
    <row r="209" spans="1:3" ht="13.5">
      <c r="A209" s="27">
        <v>309</v>
      </c>
      <c r="B209" s="28" t="s">
        <v>67</v>
      </c>
      <c r="C209" t="s">
        <v>355</v>
      </c>
    </row>
    <row r="210" spans="1:3" ht="13.5">
      <c r="A210" s="27">
        <v>310</v>
      </c>
      <c r="B210" s="28" t="s">
        <v>98</v>
      </c>
      <c r="C210" t="s">
        <v>268</v>
      </c>
    </row>
    <row r="211" spans="1:3" ht="13.5">
      <c r="A211" s="27">
        <v>311</v>
      </c>
      <c r="B211" s="28" t="s">
        <v>68</v>
      </c>
      <c r="C211" t="s">
        <v>395</v>
      </c>
    </row>
    <row r="212" spans="1:3" ht="14.25">
      <c r="A212" s="27">
        <v>312</v>
      </c>
      <c r="B212" s="28" t="s">
        <v>99</v>
      </c>
      <c r="C212" t="s">
        <v>252</v>
      </c>
    </row>
    <row r="213" spans="1:3" ht="13.5">
      <c r="A213" s="27">
        <v>313</v>
      </c>
      <c r="B213" s="28" t="s">
        <v>69</v>
      </c>
      <c r="C213" t="s">
        <v>248</v>
      </c>
    </row>
    <row r="214" spans="1:2" ht="13.5">
      <c r="A214" s="27">
        <v>314</v>
      </c>
      <c r="B214" s="28" t="s">
        <v>70</v>
      </c>
    </row>
    <row r="215" spans="1:3" ht="13.5">
      <c r="A215" s="27">
        <v>315</v>
      </c>
      <c r="B215" s="28" t="s">
        <v>71</v>
      </c>
      <c r="C215" t="s">
        <v>269</v>
      </c>
    </row>
    <row r="216" spans="1:3" ht="13.5">
      <c r="A216" s="27">
        <v>316</v>
      </c>
      <c r="B216" s="28" t="s">
        <v>72</v>
      </c>
      <c r="C216" t="s">
        <v>356</v>
      </c>
    </row>
    <row r="217" spans="1:3" ht="13.5">
      <c r="A217" s="27">
        <v>317</v>
      </c>
      <c r="B217" s="28" t="s">
        <v>73</v>
      </c>
      <c r="C217" t="s">
        <v>270</v>
      </c>
    </row>
    <row r="218" spans="1:2" ht="13.5">
      <c r="A218" s="27">
        <v>318</v>
      </c>
      <c r="B218" s="28" t="s">
        <v>74</v>
      </c>
    </row>
    <row r="219" spans="1:2" ht="13.5">
      <c r="A219" s="27">
        <v>319</v>
      </c>
      <c r="B219" s="28" t="s">
        <v>304</v>
      </c>
    </row>
    <row r="220" spans="1:2" ht="13.5">
      <c r="A220" s="27">
        <v>320</v>
      </c>
      <c r="B220" s="28" t="s">
        <v>75</v>
      </c>
    </row>
    <row r="221" spans="1:2" ht="13.5">
      <c r="A221" s="27">
        <v>321</v>
      </c>
      <c r="B221" s="28" t="s">
        <v>76</v>
      </c>
    </row>
    <row r="222" spans="1:3" ht="13.5">
      <c r="A222" s="27">
        <v>322</v>
      </c>
      <c r="B222" s="28" t="s">
        <v>331</v>
      </c>
      <c r="C222" t="s">
        <v>397</v>
      </c>
    </row>
    <row r="223" spans="1:3" ht="13.5">
      <c r="A223" s="27">
        <v>323</v>
      </c>
      <c r="B223" s="28" t="s">
        <v>332</v>
      </c>
      <c r="C223" t="s">
        <v>398</v>
      </c>
    </row>
    <row r="224" spans="1:2" ht="13.5">
      <c r="A224" s="27">
        <v>324</v>
      </c>
      <c r="B224" s="28" t="s">
        <v>333</v>
      </c>
    </row>
    <row r="225" spans="1:2" ht="13.5">
      <c r="A225" s="27">
        <v>325</v>
      </c>
      <c r="B225" s="28" t="s">
        <v>326</v>
      </c>
    </row>
    <row r="226" spans="1:2" ht="13.5">
      <c r="A226" s="27">
        <v>326</v>
      </c>
      <c r="B226" s="28" t="s">
        <v>327</v>
      </c>
    </row>
    <row r="227" spans="1:2" ht="13.5">
      <c r="A227" s="27">
        <v>327</v>
      </c>
      <c r="B227" s="28" t="s">
        <v>105</v>
      </c>
    </row>
    <row r="228" spans="1:2" ht="13.5">
      <c r="A228" s="27">
        <v>328</v>
      </c>
      <c r="B228" s="28" t="s">
        <v>105</v>
      </c>
    </row>
    <row r="229" spans="1:2" ht="13.5">
      <c r="A229" s="27">
        <v>329</v>
      </c>
      <c r="B229" s="28" t="s">
        <v>105</v>
      </c>
    </row>
    <row r="230" spans="1:2" ht="13.5">
      <c r="A230" s="27">
        <v>330</v>
      </c>
      <c r="B230" s="28" t="s">
        <v>105</v>
      </c>
    </row>
    <row r="231" spans="1:2" ht="13.5">
      <c r="A231" s="27">
        <v>331</v>
      </c>
      <c r="B231" s="28" t="s">
        <v>105</v>
      </c>
    </row>
    <row r="232" spans="1:2" ht="13.5">
      <c r="A232" s="27">
        <v>332</v>
      </c>
      <c r="B232" s="28" t="s">
        <v>105</v>
      </c>
    </row>
    <row r="233" spans="1:2" ht="13.5">
      <c r="A233" s="27">
        <v>333</v>
      </c>
      <c r="B233" s="28" t="s">
        <v>105</v>
      </c>
    </row>
    <row r="234" spans="1:2" ht="13.5">
      <c r="A234" s="27">
        <v>334</v>
      </c>
      <c r="B234" s="28" t="s">
        <v>105</v>
      </c>
    </row>
    <row r="235" spans="1:2" ht="13.5">
      <c r="A235" s="27">
        <v>335</v>
      </c>
      <c r="B235" s="28" t="s">
        <v>105</v>
      </c>
    </row>
    <row r="236" spans="1:2" ht="13.5">
      <c r="A236" s="27">
        <v>336</v>
      </c>
      <c r="B236" s="28" t="s">
        <v>105</v>
      </c>
    </row>
    <row r="237" spans="1:2" ht="13.5">
      <c r="A237" s="27">
        <v>337</v>
      </c>
      <c r="B237" s="28" t="s">
        <v>105</v>
      </c>
    </row>
    <row r="238" spans="1:2" ht="13.5">
      <c r="A238" s="27">
        <v>338</v>
      </c>
      <c r="B238" s="28" t="s">
        <v>105</v>
      </c>
    </row>
    <row r="239" spans="1:2" ht="13.5">
      <c r="A239" s="27">
        <v>339</v>
      </c>
      <c r="B239" s="28" t="s">
        <v>105</v>
      </c>
    </row>
    <row r="240" spans="1:2" ht="13.5">
      <c r="A240" s="27">
        <v>340</v>
      </c>
      <c r="B240" s="28" t="s">
        <v>105</v>
      </c>
    </row>
    <row r="241" spans="1:2" ht="13.5">
      <c r="A241" s="27">
        <v>341</v>
      </c>
      <c r="B241" s="28" t="s">
        <v>105</v>
      </c>
    </row>
    <row r="242" spans="1:2" ht="13.5">
      <c r="A242" s="27">
        <v>342</v>
      </c>
      <c r="B242" s="28" t="s">
        <v>105</v>
      </c>
    </row>
    <row r="243" spans="1:2" ht="13.5">
      <c r="A243" s="27">
        <v>343</v>
      </c>
      <c r="B243" s="28" t="s">
        <v>105</v>
      </c>
    </row>
    <row r="244" spans="1:2" ht="13.5">
      <c r="A244" s="27">
        <v>344</v>
      </c>
      <c r="B244" s="28" t="s">
        <v>105</v>
      </c>
    </row>
    <row r="245" spans="1:2" ht="13.5">
      <c r="A245" s="27">
        <v>345</v>
      </c>
      <c r="B245" s="28" t="s">
        <v>105</v>
      </c>
    </row>
    <row r="246" spans="1:2" ht="13.5">
      <c r="A246" s="27">
        <v>346</v>
      </c>
      <c r="B246" s="28" t="s">
        <v>105</v>
      </c>
    </row>
    <row r="247" spans="1:2" ht="13.5">
      <c r="A247" s="27">
        <v>347</v>
      </c>
      <c r="B247" s="28" t="s">
        <v>105</v>
      </c>
    </row>
    <row r="248" spans="1:2" ht="13.5">
      <c r="A248" s="27">
        <v>348</v>
      </c>
      <c r="B248" s="28" t="s">
        <v>105</v>
      </c>
    </row>
    <row r="249" spans="1:2" ht="13.5">
      <c r="A249" s="27">
        <v>349</v>
      </c>
      <c r="B249" s="28" t="s">
        <v>105</v>
      </c>
    </row>
    <row r="250" spans="1:2" ht="13.5">
      <c r="A250" s="27">
        <v>350</v>
      </c>
      <c r="B250" s="28" t="s">
        <v>105</v>
      </c>
    </row>
    <row r="251" spans="1:2" ht="13.5">
      <c r="A251" s="27">
        <v>351</v>
      </c>
      <c r="B251" s="28" t="s">
        <v>105</v>
      </c>
    </row>
    <row r="252" spans="1:2" ht="13.5">
      <c r="A252" s="27">
        <v>352</v>
      </c>
      <c r="B252" s="28" t="s">
        <v>105</v>
      </c>
    </row>
    <row r="253" spans="1:2" ht="13.5">
      <c r="A253" s="27">
        <v>353</v>
      </c>
      <c r="B253" s="28" t="s">
        <v>105</v>
      </c>
    </row>
    <row r="254" spans="1:2" ht="13.5">
      <c r="A254" s="27">
        <v>354</v>
      </c>
      <c r="B254" s="28" t="s">
        <v>105</v>
      </c>
    </row>
    <row r="255" spans="1:2" ht="13.5">
      <c r="A255" s="27">
        <v>355</v>
      </c>
      <c r="B255" s="28" t="s">
        <v>105</v>
      </c>
    </row>
    <row r="256" spans="1:2" ht="13.5">
      <c r="A256" s="27">
        <v>356</v>
      </c>
      <c r="B256" s="28" t="s">
        <v>105</v>
      </c>
    </row>
    <row r="257" spans="1:2" ht="13.5">
      <c r="A257" s="27">
        <v>357</v>
      </c>
      <c r="B257" s="28" t="s">
        <v>105</v>
      </c>
    </row>
    <row r="258" spans="1:2" ht="13.5">
      <c r="A258" s="27">
        <v>358</v>
      </c>
      <c r="B258" s="28" t="s">
        <v>105</v>
      </c>
    </row>
    <row r="259" spans="1:2" ht="13.5">
      <c r="A259" s="27">
        <v>359</v>
      </c>
      <c r="B259" s="28" t="s">
        <v>105</v>
      </c>
    </row>
    <row r="260" spans="1:2" ht="13.5">
      <c r="A260" s="27">
        <v>360</v>
      </c>
      <c r="B260" s="28" t="s">
        <v>105</v>
      </c>
    </row>
    <row r="261" spans="1:2" ht="13.5">
      <c r="A261" s="27">
        <v>361</v>
      </c>
      <c r="B261" s="28" t="s">
        <v>105</v>
      </c>
    </row>
    <row r="262" spans="1:2" ht="13.5">
      <c r="A262" s="27">
        <v>362</v>
      </c>
      <c r="B262" s="28" t="s">
        <v>105</v>
      </c>
    </row>
    <row r="263" spans="1:2" ht="13.5">
      <c r="A263" s="27">
        <v>363</v>
      </c>
      <c r="B263" s="28" t="s">
        <v>105</v>
      </c>
    </row>
    <row r="264" spans="1:2" ht="13.5">
      <c r="A264" s="27">
        <v>364</v>
      </c>
      <c r="B264" s="28" t="s">
        <v>105</v>
      </c>
    </row>
    <row r="265" spans="1:2" ht="13.5">
      <c r="A265" s="27">
        <v>365</v>
      </c>
      <c r="B265" s="28" t="s">
        <v>105</v>
      </c>
    </row>
    <row r="266" spans="1:2" ht="13.5">
      <c r="A266" s="27">
        <v>366</v>
      </c>
      <c r="B266" s="28" t="s">
        <v>105</v>
      </c>
    </row>
    <row r="267" spans="1:2" ht="13.5">
      <c r="A267" s="27">
        <v>367</v>
      </c>
      <c r="B267" s="28" t="s">
        <v>105</v>
      </c>
    </row>
    <row r="268" spans="1:2" ht="13.5">
      <c r="A268" s="27">
        <v>368</v>
      </c>
      <c r="B268" s="28" t="s">
        <v>105</v>
      </c>
    </row>
    <row r="269" spans="1:2" ht="13.5">
      <c r="A269" s="27">
        <v>369</v>
      </c>
      <c r="B269" s="28" t="s">
        <v>105</v>
      </c>
    </row>
    <row r="270" spans="1:2" ht="13.5">
      <c r="A270" s="27">
        <v>370</v>
      </c>
      <c r="B270" s="28" t="s">
        <v>105</v>
      </c>
    </row>
    <row r="271" spans="1:2" ht="13.5">
      <c r="A271" s="27">
        <v>371</v>
      </c>
      <c r="B271" s="28" t="s">
        <v>105</v>
      </c>
    </row>
    <row r="272" spans="1:2" ht="13.5">
      <c r="A272" s="27">
        <v>372</v>
      </c>
      <c r="B272" s="28" t="s">
        <v>105</v>
      </c>
    </row>
    <row r="273" spans="1:2" ht="13.5">
      <c r="A273" s="27">
        <v>373</v>
      </c>
      <c r="B273" s="28" t="s">
        <v>105</v>
      </c>
    </row>
    <row r="274" spans="1:2" ht="13.5">
      <c r="A274" s="27">
        <v>374</v>
      </c>
      <c r="B274" s="28" t="s">
        <v>105</v>
      </c>
    </row>
    <row r="275" spans="1:2" ht="13.5">
      <c r="A275" s="27">
        <v>375</v>
      </c>
      <c r="B275" s="28" t="s">
        <v>105</v>
      </c>
    </row>
    <row r="276" spans="1:2" ht="13.5">
      <c r="A276" s="27">
        <v>376</v>
      </c>
      <c r="B276" s="28" t="s">
        <v>105</v>
      </c>
    </row>
    <row r="277" spans="1:2" ht="13.5">
      <c r="A277" s="27">
        <v>377</v>
      </c>
      <c r="B277" s="28" t="s">
        <v>105</v>
      </c>
    </row>
    <row r="278" spans="1:2" ht="13.5">
      <c r="A278" s="27">
        <v>378</v>
      </c>
      <c r="B278" s="28" t="s">
        <v>105</v>
      </c>
    </row>
    <row r="279" spans="1:2" ht="13.5">
      <c r="A279" s="27">
        <v>379</v>
      </c>
      <c r="B279" s="28" t="s">
        <v>105</v>
      </c>
    </row>
    <row r="280" spans="1:2" ht="13.5">
      <c r="A280" s="27">
        <v>380</v>
      </c>
      <c r="B280" s="28" t="s">
        <v>105</v>
      </c>
    </row>
    <row r="281" spans="1:2" ht="13.5">
      <c r="A281" s="27">
        <v>381</v>
      </c>
      <c r="B281" s="28" t="s">
        <v>105</v>
      </c>
    </row>
    <row r="282" spans="1:2" ht="13.5">
      <c r="A282" s="27">
        <v>382</v>
      </c>
      <c r="B282" s="28" t="s">
        <v>105</v>
      </c>
    </row>
    <row r="283" spans="1:2" ht="13.5">
      <c r="A283" s="27">
        <v>383</v>
      </c>
      <c r="B283" s="28" t="s">
        <v>105</v>
      </c>
    </row>
    <row r="284" spans="1:2" ht="13.5">
      <c r="A284" s="27">
        <v>384</v>
      </c>
      <c r="B284" s="28" t="s">
        <v>105</v>
      </c>
    </row>
    <row r="285" spans="1:2" ht="13.5">
      <c r="A285" s="27">
        <v>385</v>
      </c>
      <c r="B285" s="28" t="s">
        <v>105</v>
      </c>
    </row>
    <row r="286" spans="1:2" ht="13.5">
      <c r="A286" s="27">
        <v>386</v>
      </c>
      <c r="B286" s="28" t="s">
        <v>105</v>
      </c>
    </row>
    <row r="287" spans="1:2" ht="13.5">
      <c r="A287" s="27">
        <v>387</v>
      </c>
      <c r="B287" s="28" t="s">
        <v>105</v>
      </c>
    </row>
    <row r="288" spans="1:2" ht="13.5">
      <c r="A288" s="27">
        <v>388</v>
      </c>
      <c r="B288" s="28" t="s">
        <v>105</v>
      </c>
    </row>
    <row r="289" spans="1:2" ht="13.5">
      <c r="A289" s="27">
        <v>389</v>
      </c>
      <c r="B289" s="28" t="s">
        <v>105</v>
      </c>
    </row>
    <row r="290" spans="1:2" ht="13.5">
      <c r="A290" s="27">
        <v>390</v>
      </c>
      <c r="B290" s="28" t="s">
        <v>105</v>
      </c>
    </row>
    <row r="291" spans="1:2" ht="13.5">
      <c r="A291" s="27">
        <v>391</v>
      </c>
      <c r="B291" s="28" t="s">
        <v>105</v>
      </c>
    </row>
    <row r="292" spans="1:2" ht="13.5">
      <c r="A292" s="27">
        <v>392</v>
      </c>
      <c r="B292" s="28" t="s">
        <v>105</v>
      </c>
    </row>
    <row r="293" spans="1:2" ht="13.5">
      <c r="A293" s="27">
        <v>393</v>
      </c>
      <c r="B293" s="28" t="s">
        <v>105</v>
      </c>
    </row>
    <row r="294" spans="1:2" ht="13.5">
      <c r="A294" s="27">
        <v>394</v>
      </c>
      <c r="B294" s="28" t="s">
        <v>105</v>
      </c>
    </row>
    <row r="295" spans="1:2" ht="13.5">
      <c r="A295" s="27">
        <v>395</v>
      </c>
      <c r="B295" s="28" t="s">
        <v>105</v>
      </c>
    </row>
    <row r="296" spans="1:2" ht="13.5">
      <c r="A296" s="27">
        <v>396</v>
      </c>
      <c r="B296" s="28" t="s">
        <v>105</v>
      </c>
    </row>
    <row r="297" spans="1:2" ht="13.5">
      <c r="A297" s="27">
        <v>397</v>
      </c>
      <c r="B297" s="28" t="s">
        <v>105</v>
      </c>
    </row>
    <row r="298" spans="1:2" ht="13.5">
      <c r="A298" s="27">
        <v>398</v>
      </c>
      <c r="B298" s="28" t="s">
        <v>105</v>
      </c>
    </row>
    <row r="299" spans="1:2" ht="13.5">
      <c r="A299" s="27">
        <v>399</v>
      </c>
      <c r="B299" s="28" t="s">
        <v>105</v>
      </c>
    </row>
    <row r="300" spans="1:2" ht="13.5">
      <c r="A300" s="27">
        <v>400</v>
      </c>
      <c r="B300" s="28" t="s">
        <v>105</v>
      </c>
    </row>
    <row r="301" spans="1:3" ht="13.5">
      <c r="A301" s="27">
        <v>401</v>
      </c>
      <c r="B301" s="28" t="s">
        <v>77</v>
      </c>
      <c r="C301" t="s">
        <v>396</v>
      </c>
    </row>
    <row r="302" spans="1:2" ht="13.5">
      <c r="A302" s="27">
        <v>402</v>
      </c>
      <c r="B302" s="28" t="s">
        <v>78</v>
      </c>
    </row>
    <row r="303" spans="1:3" ht="13.5">
      <c r="A303" s="27">
        <v>403</v>
      </c>
      <c r="B303" s="28" t="s">
        <v>100</v>
      </c>
      <c r="C303" t="s">
        <v>348</v>
      </c>
    </row>
    <row r="304" spans="1:3" ht="13.5">
      <c r="A304" s="27">
        <v>404</v>
      </c>
      <c r="B304" s="28" t="s">
        <v>79</v>
      </c>
      <c r="C304" t="s">
        <v>253</v>
      </c>
    </row>
    <row r="305" spans="1:2" ht="13.5">
      <c r="A305" s="27">
        <v>405</v>
      </c>
      <c r="B305" s="28" t="s">
        <v>80</v>
      </c>
    </row>
    <row r="306" spans="1:2" ht="13.5">
      <c r="A306" s="27">
        <v>406</v>
      </c>
      <c r="B306" s="28" t="s">
        <v>101</v>
      </c>
    </row>
    <row r="307" spans="1:2" ht="13.5">
      <c r="A307" s="27">
        <v>407</v>
      </c>
      <c r="B307" s="28" t="s">
        <v>81</v>
      </c>
    </row>
    <row r="308" spans="1:3" ht="13.5">
      <c r="A308" s="27">
        <v>408</v>
      </c>
      <c r="B308" s="28" t="s">
        <v>102</v>
      </c>
      <c r="C308" t="s">
        <v>249</v>
      </c>
    </row>
    <row r="309" spans="1:3" ht="13.5">
      <c r="A309" s="27">
        <v>409</v>
      </c>
      <c r="B309" s="28" t="s">
        <v>103</v>
      </c>
      <c r="C309" t="s">
        <v>383</v>
      </c>
    </row>
    <row r="310" spans="1:3" ht="13.5">
      <c r="A310" s="27">
        <v>410</v>
      </c>
      <c r="B310" s="28" t="s">
        <v>82</v>
      </c>
      <c r="C310" t="s">
        <v>247</v>
      </c>
    </row>
    <row r="311" spans="1:3" ht="13.5">
      <c r="A311" s="27">
        <v>411</v>
      </c>
      <c r="B311" s="28" t="s">
        <v>104</v>
      </c>
      <c r="C311" t="s">
        <v>247</v>
      </c>
    </row>
    <row r="312" spans="1:2" ht="13.5">
      <c r="A312" s="27">
        <v>412</v>
      </c>
      <c r="B312" s="28" t="s">
        <v>83</v>
      </c>
    </row>
    <row r="313" spans="1:3" ht="13.5">
      <c r="A313" s="27">
        <v>413</v>
      </c>
      <c r="B313" s="28" t="s">
        <v>84</v>
      </c>
      <c r="C313" t="s">
        <v>385</v>
      </c>
    </row>
    <row r="314" spans="1:2" ht="13.5">
      <c r="A314" s="27">
        <v>414</v>
      </c>
      <c r="B314" s="28" t="s">
        <v>305</v>
      </c>
    </row>
    <row r="315" spans="1:2" ht="13.5">
      <c r="A315" s="27">
        <v>415</v>
      </c>
      <c r="B315" s="28" t="s">
        <v>334</v>
      </c>
    </row>
    <row r="316" spans="1:2" ht="13.5">
      <c r="A316" s="27">
        <v>416</v>
      </c>
      <c r="B316" s="28" t="s">
        <v>335</v>
      </c>
    </row>
    <row r="317" spans="1:3" ht="13.5">
      <c r="A317" s="27">
        <v>417</v>
      </c>
      <c r="B317" s="28" t="s">
        <v>328</v>
      </c>
      <c r="C317" t="s">
        <v>399</v>
      </c>
    </row>
    <row r="318" spans="1:2" ht="13.5">
      <c r="A318" s="27">
        <v>418</v>
      </c>
      <c r="B318" s="28" t="s">
        <v>315</v>
      </c>
    </row>
    <row r="319" spans="1:2" ht="13.5">
      <c r="A319" s="27">
        <v>419</v>
      </c>
      <c r="B319" s="28" t="s">
        <v>105</v>
      </c>
    </row>
    <row r="320" spans="1:2" ht="13.5">
      <c r="A320" s="27">
        <v>420</v>
      </c>
      <c r="B320" s="28" t="s">
        <v>105</v>
      </c>
    </row>
  </sheetData>
  <sheetProtection sheet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Office User</dc:creator>
  <cp:keywords/>
  <dc:description/>
  <cp:lastModifiedBy>純心女子高等学校</cp:lastModifiedBy>
  <cp:lastPrinted>2018-08-06T03:32:01Z</cp:lastPrinted>
  <dcterms:created xsi:type="dcterms:W3CDTF">2005-12-15T23:46:47Z</dcterms:created>
  <dcterms:modified xsi:type="dcterms:W3CDTF">2018-08-06T04:01:39Z</dcterms:modified>
  <cp:category/>
  <cp:version/>
  <cp:contentType/>
  <cp:contentStatus/>
</cp:coreProperties>
</file>